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45" windowWidth="19440" windowHeight="8010" firstSheet="18" activeTab="25"/>
  </bookViews>
  <sheets>
    <sheet name="Seting" sheetId="11" state="hidden" r:id="rId1"/>
    <sheet name="Bieu1_SK" sheetId="1" r:id="rId2"/>
    <sheet name="Bieu2_SK" sheetId="4" r:id="rId3"/>
    <sheet name="Biểu 3_SK" sheetId="22" r:id="rId4"/>
    <sheet name="Biểu 4_SK" sheetId="40" r:id="rId5"/>
    <sheet name="Biểu 5_SK" sheetId="42" r:id="rId6"/>
    <sheet name="Bieu 6_SK" sheetId="5" r:id="rId7"/>
    <sheet name="Biểu 7_SK" sheetId="37" r:id="rId8"/>
    <sheet name="Biểu 8_SK" sheetId="36" r:id="rId9"/>
    <sheet name="Bieu 9_KH (DonVi)" sheetId="7" r:id="rId10"/>
    <sheet name="Bieu 10_KH (Ch trinh)" sheetId="12" r:id="rId11"/>
    <sheet name="Bieu 11_KH " sheetId="13" r:id="rId12"/>
    <sheet name="Bieu 12_KH" sheetId="9" r:id="rId13"/>
    <sheet name="Bieu 13_KH" sheetId="10" r:id="rId14"/>
    <sheet name="Bieu14_KH" sheetId="18" r:id="rId15"/>
    <sheet name="Bieu15_KH" sheetId="25" r:id="rId16"/>
    <sheet name="Bieu16_KH " sheetId="24" r:id="rId17"/>
    <sheet name="Biểu 17_KH" sheetId="31" r:id="rId18"/>
    <sheet name="Biểu 18_KH" sheetId="32" r:id="rId19"/>
    <sheet name="Biểu 19_KH" sheetId="33" r:id="rId20"/>
    <sheet name="Biểu 20_KH" sheetId="29" r:id="rId21"/>
    <sheet name="Biểu 21_KH" sheetId="30" r:id="rId22"/>
    <sheet name="Bieu22_KH" sheetId="47" r:id="rId23"/>
    <sheet name="Bieu 23_KH" sheetId="35" r:id="rId24"/>
    <sheet name="Bieu24_KH" sheetId="44" r:id="rId25"/>
    <sheet name="Bieu25_KH" sheetId="46" r:id="rId26"/>
    <sheet name="Sheet1" sheetId="39" r:id="rId27"/>
  </sheets>
  <externalReferences>
    <externalReference r:id="rId28"/>
  </externalReferences>
  <definedNames>
    <definedName name="__CON2" localSheetId="21">#REF!</definedName>
    <definedName name="__CON2" localSheetId="4">#REF!</definedName>
    <definedName name="__CON2" localSheetId="15">#REF!</definedName>
    <definedName name="__CON2" localSheetId="16">#REF!</definedName>
    <definedName name="__CON2">#REF!</definedName>
    <definedName name="__NET2" localSheetId="21">#REF!</definedName>
    <definedName name="__NET2" localSheetId="4">#REF!</definedName>
    <definedName name="__NET2" localSheetId="15">#REF!</definedName>
    <definedName name="__NET2" localSheetId="16">#REF!</definedName>
    <definedName name="__NET2">#REF!</definedName>
    <definedName name="_1" localSheetId="21">#REF!</definedName>
    <definedName name="_1" localSheetId="4">#REF!</definedName>
    <definedName name="_1" localSheetId="15">#REF!</definedName>
    <definedName name="_1" localSheetId="16">#REF!</definedName>
    <definedName name="_1">#REF!</definedName>
    <definedName name="_2" localSheetId="21">#REF!</definedName>
    <definedName name="_2" localSheetId="4">#REF!</definedName>
    <definedName name="_2" localSheetId="15">#REF!</definedName>
    <definedName name="_2" localSheetId="16">#REF!</definedName>
    <definedName name="_2">#REF!</definedName>
    <definedName name="_CON1" localSheetId="21">#REF!</definedName>
    <definedName name="_CON1" localSheetId="4">#REF!</definedName>
    <definedName name="_CON1" localSheetId="15">#REF!</definedName>
    <definedName name="_CON1" localSheetId="16">#REF!</definedName>
    <definedName name="_CON1">#REF!</definedName>
    <definedName name="_CON2" localSheetId="21">#REF!</definedName>
    <definedName name="_CON2" localSheetId="4">#REF!</definedName>
    <definedName name="_CON2" localSheetId="15">#REF!</definedName>
    <definedName name="_CON2" localSheetId="16">#REF!</definedName>
    <definedName name="_CON2">#REF!</definedName>
    <definedName name="_Fill" localSheetId="21" hidden="1">#REF!</definedName>
    <definedName name="_Fill" localSheetId="4" hidden="1">#REF!</definedName>
    <definedName name="_Fill" localSheetId="15" hidden="1">#REF!</definedName>
    <definedName name="_Fill" localSheetId="16" hidden="1">#REF!</definedName>
    <definedName name="_Fill" hidden="1">#REF!</definedName>
    <definedName name="_NET2" localSheetId="21">#REF!</definedName>
    <definedName name="_NET2" localSheetId="4">#REF!</definedName>
    <definedName name="_NET2" localSheetId="15">#REF!</definedName>
    <definedName name="_NET2" localSheetId="16">#REF!</definedName>
    <definedName name="_NET2">#REF!</definedName>
    <definedName name="_Order1" hidden="1">255</definedName>
    <definedName name="_Order2" hidden="1">255</definedName>
    <definedName name="_Sort" localSheetId="21" hidden="1">#REF!</definedName>
    <definedName name="_Sort" localSheetId="4" hidden="1">#REF!</definedName>
    <definedName name="_Sort" localSheetId="15" hidden="1">#REF!</definedName>
    <definedName name="_Sort" localSheetId="16" hidden="1">#REF!</definedName>
    <definedName name="_Sort" hidden="1">#REF!</definedName>
    <definedName name="A" localSheetId="21">#REF!</definedName>
    <definedName name="A" localSheetId="4">#REF!</definedName>
    <definedName name="A" localSheetId="15">#REF!</definedName>
    <definedName name="A" localSheetId="16">#REF!</definedName>
    <definedName name="A">#REF!</definedName>
    <definedName name="AA" localSheetId="21">#REF!</definedName>
    <definedName name="AA" localSheetId="4">#REF!</definedName>
    <definedName name="AA" localSheetId="15">#REF!</definedName>
    <definedName name="AA" localSheetId="16">#REF!</definedName>
    <definedName name="AA">#REF!</definedName>
    <definedName name="ABC" localSheetId="4">#REF!</definedName>
    <definedName name="ABC">#REF!</definedName>
    <definedName name="ADP" localSheetId="21">#REF!</definedName>
    <definedName name="ADP" localSheetId="4">#REF!</definedName>
    <definedName name="ADP" localSheetId="15">#REF!</definedName>
    <definedName name="ADP" localSheetId="16">#REF!</definedName>
    <definedName name="ADP">#REF!</definedName>
    <definedName name="AKHAC" localSheetId="21">#REF!</definedName>
    <definedName name="AKHAC" localSheetId="4">#REF!</definedName>
    <definedName name="AKHAC" localSheetId="15">#REF!</definedName>
    <definedName name="AKHAC" localSheetId="16">#REF!</definedName>
    <definedName name="AKHAC">#REF!</definedName>
    <definedName name="ALTINH" localSheetId="21">#REF!</definedName>
    <definedName name="ALTINH" localSheetId="4">#REF!</definedName>
    <definedName name="ALTINH" localSheetId="15">#REF!</definedName>
    <definedName name="ALTINH" localSheetId="16">#REF!</definedName>
    <definedName name="ALTINH">#REF!</definedName>
    <definedName name="Anguon" localSheetId="21">#REF!</definedName>
    <definedName name="Anguon" localSheetId="4">#REF!</definedName>
    <definedName name="Anguon" localSheetId="15">#REF!</definedName>
    <definedName name="Anguon" localSheetId="16">#REF!</definedName>
    <definedName name="Anguon">#REF!</definedName>
    <definedName name="ANN" localSheetId="21">#REF!</definedName>
    <definedName name="ANN" localSheetId="4">#REF!</definedName>
    <definedName name="ANN" localSheetId="15">#REF!</definedName>
    <definedName name="ANN" localSheetId="16">#REF!</definedName>
    <definedName name="ANN">#REF!</definedName>
    <definedName name="ANQD" localSheetId="21">#REF!</definedName>
    <definedName name="ANQD" localSheetId="4">#REF!</definedName>
    <definedName name="ANQD" localSheetId="15">#REF!</definedName>
    <definedName name="ANQD" localSheetId="16">#REF!</definedName>
    <definedName name="ANQD">#REF!</definedName>
    <definedName name="ANQQH" localSheetId="21">#REF!</definedName>
    <definedName name="ANQQH" localSheetId="4">#REF!</definedName>
    <definedName name="ANQQH" localSheetId="15">#REF!</definedName>
    <definedName name="ANQQH" localSheetId="16">#REF!</definedName>
    <definedName name="ANQQH">#REF!</definedName>
    <definedName name="ANSNN" localSheetId="21">#REF!</definedName>
    <definedName name="ANSNN" localSheetId="4">#REF!</definedName>
    <definedName name="ANSNN" localSheetId="15">#REF!</definedName>
    <definedName name="ANSNN" localSheetId="16">#REF!</definedName>
    <definedName name="ANSNN">#REF!</definedName>
    <definedName name="ANSNNxnk" localSheetId="21">#REF!</definedName>
    <definedName name="ANSNNxnk" localSheetId="4">#REF!</definedName>
    <definedName name="ANSNNxnk" localSheetId="15">#REF!</definedName>
    <definedName name="ANSNNxnk" localSheetId="16">#REF!</definedName>
    <definedName name="ANSNNxnk">#REF!</definedName>
    <definedName name="APC" localSheetId="21">#REF!</definedName>
    <definedName name="APC" localSheetId="4">#REF!</definedName>
    <definedName name="APC" localSheetId="15">#REF!</definedName>
    <definedName name="APC" localSheetId="16">#REF!</definedName>
    <definedName name="APC">#REF!</definedName>
    <definedName name="ATW" localSheetId="21">#REF!</definedName>
    <definedName name="ATW" localSheetId="4">#REF!</definedName>
    <definedName name="ATW" localSheetId="15">#REF!</definedName>
    <definedName name="ATW" localSheetId="16">#REF!</definedName>
    <definedName name="ATW">#REF!</definedName>
    <definedName name="B" localSheetId="21">#REF!</definedName>
    <definedName name="B" localSheetId="4">#REF!</definedName>
    <definedName name="B" localSheetId="15">#REF!</definedName>
    <definedName name="B" localSheetId="16">#REF!</definedName>
    <definedName name="B">#REF!</definedName>
    <definedName name="BB" localSheetId="21">#REF!</definedName>
    <definedName name="BB" localSheetId="4">#REF!</definedName>
    <definedName name="BB" localSheetId="15">#REF!</definedName>
    <definedName name="BB" localSheetId="16">#REF!</definedName>
    <definedName name="BB">#REF!</definedName>
    <definedName name="Bieeru8.1" localSheetId="4">#REF!</definedName>
    <definedName name="Bieeru8.1">#REF!</definedName>
    <definedName name="BOQ" localSheetId="21">#REF!</definedName>
    <definedName name="BOQ" localSheetId="4">#REF!</definedName>
    <definedName name="BOQ" localSheetId="15">#REF!</definedName>
    <definedName name="BOQ" localSheetId="16">#REF!</definedName>
    <definedName name="BOQ">#REF!</definedName>
    <definedName name="BVCISUMMARY" localSheetId="21">#REF!</definedName>
    <definedName name="BVCISUMMARY" localSheetId="4">#REF!</definedName>
    <definedName name="BVCISUMMARY" localSheetId="15">#REF!</definedName>
    <definedName name="BVCISUMMARY" localSheetId="16">#REF!</definedName>
    <definedName name="BVCISUMMARY">#REF!</definedName>
    <definedName name="BVTINH" localSheetId="17" hidden="1">{"'Sheet1'!$L$16"}</definedName>
    <definedName name="BVTINH" localSheetId="18" hidden="1">{"'Sheet1'!$L$16"}</definedName>
    <definedName name="BVTINH" localSheetId="19" hidden="1">{"'Sheet1'!$L$16"}</definedName>
    <definedName name="BVTINH" localSheetId="20" hidden="1">{"'Sheet1'!$L$16"}</definedName>
    <definedName name="BVTINH" localSheetId="21" hidden="1">{"'Sheet1'!$L$16"}</definedName>
    <definedName name="BVTINH" localSheetId="15" hidden="1">{"'Sheet1'!$L$16"}</definedName>
    <definedName name="BVTINH" hidden="1">{"'Sheet1'!$L$16"}</definedName>
    <definedName name="C_" localSheetId="21">#REF!</definedName>
    <definedName name="C_" localSheetId="4">#REF!</definedName>
    <definedName name="C_" localSheetId="15">#REF!</definedName>
    <definedName name="C_" localSheetId="16">#REF!</definedName>
    <definedName name="C_">#REF!</definedName>
    <definedName name="Can_doi" localSheetId="21">#REF!</definedName>
    <definedName name="Can_doi" localSheetId="4">#REF!</definedName>
    <definedName name="Can_doi" localSheetId="15">#REF!</definedName>
    <definedName name="Can_doi" localSheetId="16">#REF!</definedName>
    <definedName name="Can_doi">#REF!</definedName>
    <definedName name="CC" localSheetId="21">#REF!</definedName>
    <definedName name="CC" localSheetId="4">#REF!</definedName>
    <definedName name="CC" localSheetId="15">#REF!</definedName>
    <definedName name="CC" localSheetId="16">#REF!</definedName>
    <definedName name="CC">#REF!</definedName>
    <definedName name="CLVL" localSheetId="21">#REF!</definedName>
    <definedName name="CLVL" localSheetId="4">#REF!</definedName>
    <definedName name="CLVL" localSheetId="15">#REF!</definedName>
    <definedName name="CLVL" localSheetId="16">#REF!</definedName>
    <definedName name="CLVL">#REF!</definedName>
    <definedName name="COMMON" localSheetId="21">#REF!</definedName>
    <definedName name="COMMON" localSheetId="4">#REF!</definedName>
    <definedName name="COMMON" localSheetId="15">#REF!</definedName>
    <definedName name="COMMON" localSheetId="16">#REF!</definedName>
    <definedName name="COMMON">#REF!</definedName>
    <definedName name="CON_EQP_COS" localSheetId="21">#REF!</definedName>
    <definedName name="CON_EQP_COS" localSheetId="4">#REF!</definedName>
    <definedName name="CON_EQP_COS" localSheetId="15">#REF!</definedName>
    <definedName name="CON_EQP_COS" localSheetId="16">#REF!</definedName>
    <definedName name="CON_EQP_COS">#REF!</definedName>
    <definedName name="COVER" localSheetId="21">#REF!</definedName>
    <definedName name="COVER" localSheetId="4">#REF!</definedName>
    <definedName name="COVER" localSheetId="15">#REF!</definedName>
    <definedName name="COVER" localSheetId="16">#REF!</definedName>
    <definedName name="COVER">#REF!</definedName>
    <definedName name="CPC" localSheetId="21">#REF!</definedName>
    <definedName name="CPC" localSheetId="4">#REF!</definedName>
    <definedName name="CPC" localSheetId="15">#REF!</definedName>
    <definedName name="CPC" localSheetId="16">#REF!</definedName>
    <definedName name="CPC">#REF!</definedName>
    <definedName name="CRITINST" localSheetId="21">#REF!</definedName>
    <definedName name="CRITINST" localSheetId="4">#REF!</definedName>
    <definedName name="CRITINST" localSheetId="15">#REF!</definedName>
    <definedName name="CRITINST" localSheetId="16">#REF!</definedName>
    <definedName name="CRITINST">#REF!</definedName>
    <definedName name="CRITPURC" localSheetId="21">#REF!</definedName>
    <definedName name="CRITPURC" localSheetId="4">#REF!</definedName>
    <definedName name="CRITPURC" localSheetId="15">#REF!</definedName>
    <definedName name="CRITPURC" localSheetId="16">#REF!</definedName>
    <definedName name="CRITPURC">#REF!</definedName>
    <definedName name="CS_10" localSheetId="21">#REF!</definedName>
    <definedName name="CS_10" localSheetId="4">#REF!</definedName>
    <definedName name="CS_10" localSheetId="15">#REF!</definedName>
    <definedName name="CS_10" localSheetId="16">#REF!</definedName>
    <definedName name="CS_10">#REF!</definedName>
    <definedName name="CS_100" localSheetId="21">#REF!</definedName>
    <definedName name="CS_100" localSheetId="4">#REF!</definedName>
    <definedName name="CS_100" localSheetId="15">#REF!</definedName>
    <definedName name="CS_100" localSheetId="16">#REF!</definedName>
    <definedName name="CS_100">#REF!</definedName>
    <definedName name="CS_10S" localSheetId="21">#REF!</definedName>
    <definedName name="CS_10S" localSheetId="4">#REF!</definedName>
    <definedName name="CS_10S" localSheetId="15">#REF!</definedName>
    <definedName name="CS_10S" localSheetId="16">#REF!</definedName>
    <definedName name="CS_10S">#REF!</definedName>
    <definedName name="CS_120" localSheetId="21">#REF!</definedName>
    <definedName name="CS_120" localSheetId="4">#REF!</definedName>
    <definedName name="CS_120" localSheetId="15">#REF!</definedName>
    <definedName name="CS_120" localSheetId="16">#REF!</definedName>
    <definedName name="CS_120">#REF!</definedName>
    <definedName name="CS_140" localSheetId="21">#REF!</definedName>
    <definedName name="CS_140" localSheetId="4">#REF!</definedName>
    <definedName name="CS_140" localSheetId="15">#REF!</definedName>
    <definedName name="CS_140" localSheetId="16">#REF!</definedName>
    <definedName name="CS_140">#REF!</definedName>
    <definedName name="CS_160" localSheetId="21">#REF!</definedName>
    <definedName name="CS_160" localSheetId="4">#REF!</definedName>
    <definedName name="CS_160" localSheetId="15">#REF!</definedName>
    <definedName name="CS_160" localSheetId="16">#REF!</definedName>
    <definedName name="CS_160">#REF!</definedName>
    <definedName name="CS_20" localSheetId="21">#REF!</definedName>
    <definedName name="CS_20" localSheetId="4">#REF!</definedName>
    <definedName name="CS_20" localSheetId="15">#REF!</definedName>
    <definedName name="CS_20" localSheetId="16">#REF!</definedName>
    <definedName name="CS_20">#REF!</definedName>
    <definedName name="CS_30" localSheetId="21">#REF!</definedName>
    <definedName name="CS_30" localSheetId="4">#REF!</definedName>
    <definedName name="CS_30" localSheetId="15">#REF!</definedName>
    <definedName name="CS_30" localSheetId="16">#REF!</definedName>
    <definedName name="CS_30">#REF!</definedName>
    <definedName name="CS_40" localSheetId="21">#REF!</definedName>
    <definedName name="CS_40" localSheetId="4">#REF!</definedName>
    <definedName name="CS_40" localSheetId="15">#REF!</definedName>
    <definedName name="CS_40" localSheetId="16">#REF!</definedName>
    <definedName name="CS_40">#REF!</definedName>
    <definedName name="CS_40S" localSheetId="21">#REF!</definedName>
    <definedName name="CS_40S" localSheetId="4">#REF!</definedName>
    <definedName name="CS_40S" localSheetId="15">#REF!</definedName>
    <definedName name="CS_40S" localSheetId="16">#REF!</definedName>
    <definedName name="CS_40S">#REF!</definedName>
    <definedName name="CS_5S" localSheetId="21">#REF!</definedName>
    <definedName name="CS_5S" localSheetId="4">#REF!</definedName>
    <definedName name="CS_5S" localSheetId="15">#REF!</definedName>
    <definedName name="CS_5S" localSheetId="16">#REF!</definedName>
    <definedName name="CS_5S">#REF!</definedName>
    <definedName name="CS_60" localSheetId="21">#REF!</definedName>
    <definedName name="CS_60" localSheetId="4">#REF!</definedName>
    <definedName name="CS_60" localSheetId="15">#REF!</definedName>
    <definedName name="CS_60" localSheetId="16">#REF!</definedName>
    <definedName name="CS_60">#REF!</definedName>
    <definedName name="CS_80" localSheetId="21">#REF!</definedName>
    <definedName name="CS_80" localSheetId="4">#REF!</definedName>
    <definedName name="CS_80" localSheetId="15">#REF!</definedName>
    <definedName name="CS_80" localSheetId="16">#REF!</definedName>
    <definedName name="CS_80">#REF!</definedName>
    <definedName name="CS_80S" localSheetId="21">#REF!</definedName>
    <definedName name="CS_80S" localSheetId="4">#REF!</definedName>
    <definedName name="CS_80S" localSheetId="15">#REF!</definedName>
    <definedName name="CS_80S" localSheetId="16">#REF!</definedName>
    <definedName name="CS_80S">#REF!</definedName>
    <definedName name="CS_STD" localSheetId="21">#REF!</definedName>
    <definedName name="CS_STD" localSheetId="4">#REF!</definedName>
    <definedName name="CS_STD" localSheetId="15">#REF!</definedName>
    <definedName name="CS_STD" localSheetId="16">#REF!</definedName>
    <definedName name="CS_STD">#REF!</definedName>
    <definedName name="CS_XS" localSheetId="21">#REF!</definedName>
    <definedName name="CS_XS" localSheetId="4">#REF!</definedName>
    <definedName name="CS_XS" localSheetId="15">#REF!</definedName>
    <definedName name="CS_XS" localSheetId="16">#REF!</definedName>
    <definedName name="CS_XS">#REF!</definedName>
    <definedName name="CS_XXS" localSheetId="21">#REF!</definedName>
    <definedName name="CS_XXS" localSheetId="4">#REF!</definedName>
    <definedName name="CS_XXS" localSheetId="15">#REF!</definedName>
    <definedName name="CS_XXS" localSheetId="16">#REF!</definedName>
    <definedName name="CS_XXS">#REF!</definedName>
    <definedName name="CV">Sheet1!$B$4</definedName>
    <definedName name="CVcuaBKHCN">Sheet1!$B$4</definedName>
    <definedName name="_xlnm.Database" localSheetId="21">#REF!</definedName>
    <definedName name="_xlnm.Database" localSheetId="4">#REF!</definedName>
    <definedName name="_xlnm.Database" localSheetId="15">#REF!</definedName>
    <definedName name="_xlnm.Database" localSheetId="16">#REF!</definedName>
    <definedName name="_xlnm.Database">#REF!</definedName>
    <definedName name="DKTINH" localSheetId="17" hidden="1">{"'Sheet1'!$L$16"}</definedName>
    <definedName name="DKTINH" localSheetId="18" hidden="1">{"'Sheet1'!$L$16"}</definedName>
    <definedName name="DKTINH" localSheetId="19" hidden="1">{"'Sheet1'!$L$16"}</definedName>
    <definedName name="DKTINH" localSheetId="20" hidden="1">{"'Sheet1'!$L$16"}</definedName>
    <definedName name="DKTINH" localSheetId="21" hidden="1">{"'Sheet1'!$L$16"}</definedName>
    <definedName name="DKTINH" localSheetId="15" hidden="1">{"'Sheet1'!$L$16"}</definedName>
    <definedName name="DKTINH" hidden="1">{"'Sheet1'!$L$16"}</definedName>
    <definedName name="DNNN" localSheetId="21">#REF!</definedName>
    <definedName name="DNNN" localSheetId="4">#REF!</definedName>
    <definedName name="DNNN" localSheetId="15">#REF!</definedName>
    <definedName name="DNNN" localSheetId="16">#REF!</definedName>
    <definedName name="DNNN">#REF!</definedName>
    <definedName name="DSUMDATA" localSheetId="21">#REF!</definedName>
    <definedName name="DSUMDATA" localSheetId="4">#REF!</definedName>
    <definedName name="DSUMDATA" localSheetId="15">#REF!</definedName>
    <definedName name="DSUMDATA" localSheetId="16">#REF!</definedName>
    <definedName name="DSUMDATA">#REF!</definedName>
    <definedName name="end" localSheetId="21">#REF!</definedName>
    <definedName name="end" localSheetId="4">#REF!</definedName>
    <definedName name="end" localSheetId="15">#REF!</definedName>
    <definedName name="end" localSheetId="16">#REF!</definedName>
    <definedName name="end">#REF!</definedName>
    <definedName name="End_1" localSheetId="21">#REF!</definedName>
    <definedName name="End_1" localSheetId="4">#REF!</definedName>
    <definedName name="End_1" localSheetId="15">#REF!</definedName>
    <definedName name="End_1" localSheetId="16">#REF!</definedName>
    <definedName name="End_1">#REF!</definedName>
    <definedName name="End_10" localSheetId="21">#REF!</definedName>
    <definedName name="End_10" localSheetId="4">#REF!</definedName>
    <definedName name="End_10" localSheetId="15">#REF!</definedName>
    <definedName name="End_10" localSheetId="16">#REF!</definedName>
    <definedName name="End_10">#REF!</definedName>
    <definedName name="End_11" localSheetId="21">#REF!</definedName>
    <definedName name="End_11" localSheetId="4">#REF!</definedName>
    <definedName name="End_11" localSheetId="15">#REF!</definedName>
    <definedName name="End_11" localSheetId="16">#REF!</definedName>
    <definedName name="End_11">#REF!</definedName>
    <definedName name="End_12" localSheetId="21">#REF!</definedName>
    <definedName name="End_12" localSheetId="4">#REF!</definedName>
    <definedName name="End_12" localSheetId="15">#REF!</definedName>
    <definedName name="End_12" localSheetId="16">#REF!</definedName>
    <definedName name="End_12">#REF!</definedName>
    <definedName name="End_13" localSheetId="21">#REF!</definedName>
    <definedName name="End_13" localSheetId="4">#REF!</definedName>
    <definedName name="End_13" localSheetId="15">#REF!</definedName>
    <definedName name="End_13" localSheetId="16">#REF!</definedName>
    <definedName name="End_13">#REF!</definedName>
    <definedName name="End_2" localSheetId="21">#REF!</definedName>
    <definedName name="End_2" localSheetId="4">#REF!</definedName>
    <definedName name="End_2" localSheetId="15">#REF!</definedName>
    <definedName name="End_2" localSheetId="16">#REF!</definedName>
    <definedName name="End_2">#REF!</definedName>
    <definedName name="End_3" localSheetId="21">#REF!</definedName>
    <definedName name="End_3" localSheetId="4">#REF!</definedName>
    <definedName name="End_3" localSheetId="15">#REF!</definedName>
    <definedName name="End_3" localSheetId="16">#REF!</definedName>
    <definedName name="End_3">#REF!</definedName>
    <definedName name="End_4" localSheetId="21">#REF!</definedName>
    <definedName name="End_4" localSheetId="4">#REF!</definedName>
    <definedName name="End_4" localSheetId="15">#REF!</definedName>
    <definedName name="End_4" localSheetId="16">#REF!</definedName>
    <definedName name="End_4">#REF!</definedName>
    <definedName name="End_5" localSheetId="21">#REF!</definedName>
    <definedName name="End_5" localSheetId="4">#REF!</definedName>
    <definedName name="End_5" localSheetId="15">#REF!</definedName>
    <definedName name="End_5" localSheetId="16">#REF!</definedName>
    <definedName name="End_5">#REF!</definedName>
    <definedName name="End_6" localSheetId="21">#REF!</definedName>
    <definedName name="End_6" localSheetId="4">#REF!</definedName>
    <definedName name="End_6" localSheetId="15">#REF!</definedName>
    <definedName name="End_6" localSheetId="16">#REF!</definedName>
    <definedName name="End_6">#REF!</definedName>
    <definedName name="End_7" localSheetId="21">#REF!</definedName>
    <definedName name="End_7" localSheetId="4">#REF!</definedName>
    <definedName name="End_7" localSheetId="15">#REF!</definedName>
    <definedName name="End_7" localSheetId="16">#REF!</definedName>
    <definedName name="End_7">#REF!</definedName>
    <definedName name="End_8" localSheetId="21">#REF!</definedName>
    <definedName name="End_8" localSheetId="4">#REF!</definedName>
    <definedName name="End_8" localSheetId="15">#REF!</definedName>
    <definedName name="End_8" localSheetId="16">#REF!</definedName>
    <definedName name="End_8">#REF!</definedName>
    <definedName name="End_9" localSheetId="21">#REF!</definedName>
    <definedName name="End_9" localSheetId="4">#REF!</definedName>
    <definedName name="End_9" localSheetId="15">#REF!</definedName>
    <definedName name="End_9" localSheetId="16">#REF!</definedName>
    <definedName name="End_9">#REF!</definedName>
    <definedName name="_xlnm.Extract" localSheetId="21">#REF!</definedName>
    <definedName name="_xlnm.Extract" localSheetId="4">#REF!</definedName>
    <definedName name="_xlnm.Extract" localSheetId="15">#REF!</definedName>
    <definedName name="_xlnm.Extract" localSheetId="16">#REF!</definedName>
    <definedName name="_xlnm.Extract">#REF!</definedName>
    <definedName name="fuji" localSheetId="21">#REF!</definedName>
    <definedName name="fuji" localSheetId="4">#REF!</definedName>
    <definedName name="fuji" localSheetId="15">#REF!</definedName>
    <definedName name="fuji" localSheetId="16">#REF!</definedName>
    <definedName name="fuji">#REF!</definedName>
    <definedName name="g" localSheetId="17" hidden="1">{"'Sheet1'!$L$16"}</definedName>
    <definedName name="g" localSheetId="18" hidden="1">{"'Sheet1'!$L$16"}</definedName>
    <definedName name="g" localSheetId="19" hidden="1">{"'Sheet1'!$L$16"}</definedName>
    <definedName name="g" localSheetId="20" hidden="1">{"'Sheet1'!$L$16"}</definedName>
    <definedName name="g" localSheetId="21" hidden="1">{"'Sheet1'!$L$16"}</definedName>
    <definedName name="g" localSheetId="15" hidden="1">{"'Sheet1'!$L$16"}</definedName>
    <definedName name="g" hidden="1">{"'Sheet1'!$L$16"}</definedName>
    <definedName name="h" localSheetId="17" hidden="1">{"'Sheet1'!$L$16"}</definedName>
    <definedName name="h" localSheetId="18" hidden="1">{"'Sheet1'!$L$16"}</definedName>
    <definedName name="h" localSheetId="19" hidden="1">{"'Sheet1'!$L$16"}</definedName>
    <definedName name="h" localSheetId="20" hidden="1">{"'Sheet1'!$L$16"}</definedName>
    <definedName name="h" localSheetId="21" hidden="1">{"'Sheet1'!$L$16"}</definedName>
    <definedName name="h" localSheetId="15" hidden="1">{"'Sheet1'!$L$16"}</definedName>
    <definedName name="h" hidden="1">{"'Sheet1'!$L$16"}</definedName>
    <definedName name="HOME_MANP" localSheetId="21">#REF!</definedName>
    <definedName name="HOME_MANP" localSheetId="4">#REF!</definedName>
    <definedName name="HOME_MANP" localSheetId="15">#REF!</definedName>
    <definedName name="HOME_MANP" localSheetId="16">#REF!</definedName>
    <definedName name="HOME_MANP">#REF!</definedName>
    <definedName name="HOMEOFFICE_COST" localSheetId="21">#REF!</definedName>
    <definedName name="HOMEOFFICE_COST" localSheetId="4">#REF!</definedName>
    <definedName name="HOMEOFFICE_COST" localSheetId="15">#REF!</definedName>
    <definedName name="HOMEOFFICE_COST" localSheetId="16">#REF!</definedName>
    <definedName name="HOMEOFFICE_COST">#REF!</definedName>
    <definedName name="HTML_CodePage" hidden="1">950</definedName>
    <definedName name="HTML_Control" localSheetId="17" hidden="1">{"'Sheet1'!$L$16"}</definedName>
    <definedName name="HTML_Control" localSheetId="18" hidden="1">{"'Sheet1'!$L$16"}</definedName>
    <definedName name="HTML_Control" localSheetId="19" hidden="1">{"'Sheet1'!$L$16"}</definedName>
    <definedName name="HTML_Control" localSheetId="20" hidden="1">{"'Sheet1'!$L$16"}</definedName>
    <definedName name="HTML_Control" localSheetId="21" hidden="1">{"'Sheet1'!$L$16"}</definedName>
    <definedName name="HTML_Control" localSheetId="15"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localSheetId="17" hidden="1">{"'Sheet1'!$L$16"}</definedName>
    <definedName name="huy" localSheetId="18" hidden="1">{"'Sheet1'!$L$16"}</definedName>
    <definedName name="huy" localSheetId="19" hidden="1">{"'Sheet1'!$L$16"}</definedName>
    <definedName name="huy" localSheetId="20" hidden="1">{"'Sheet1'!$L$16"}</definedName>
    <definedName name="huy" localSheetId="21" hidden="1">{"'Sheet1'!$L$16"}</definedName>
    <definedName name="huy" localSheetId="15" hidden="1">{"'Sheet1'!$L$16"}</definedName>
    <definedName name="huy" hidden="1">{"'Sheet1'!$L$16"}</definedName>
    <definedName name="IDLAB_COST" localSheetId="21">#REF!</definedName>
    <definedName name="IDLAB_COST" localSheetId="4">#REF!</definedName>
    <definedName name="IDLAB_COST" localSheetId="15">#REF!</definedName>
    <definedName name="IDLAB_COST" localSheetId="16">#REF!</definedName>
    <definedName name="IDLAB_COST">#REF!</definedName>
    <definedName name="INDMANP" localSheetId="21">#REF!</definedName>
    <definedName name="INDMANP" localSheetId="4">#REF!</definedName>
    <definedName name="INDMANP" localSheetId="15">#REF!</definedName>
    <definedName name="INDMANP" localSheetId="16">#REF!</definedName>
    <definedName name="INDMANP">#REF!</definedName>
    <definedName name="Khac" localSheetId="21">#REF!</definedName>
    <definedName name="Khac" localSheetId="4">#REF!</definedName>
    <definedName name="Khac" localSheetId="15">#REF!</definedName>
    <definedName name="Khac" localSheetId="16">#REF!</definedName>
    <definedName name="Khac">#REF!</definedName>
    <definedName name="Khong_can_doi" localSheetId="21">#REF!</definedName>
    <definedName name="Khong_can_doi" localSheetId="4">#REF!</definedName>
    <definedName name="Khong_can_doi" localSheetId="15">#REF!</definedName>
    <definedName name="Khong_can_doi" localSheetId="16">#REF!</definedName>
    <definedName name="Khong_can_doi">#REF!</definedName>
    <definedName name="LN" localSheetId="21">#REF!</definedName>
    <definedName name="LN" localSheetId="4">#REF!</definedName>
    <definedName name="LN" localSheetId="15">#REF!</definedName>
    <definedName name="LN" localSheetId="16">#REF!</definedName>
    <definedName name="LN">#REF!</definedName>
    <definedName name="MAJ_CON_EQP" localSheetId="21">#REF!</definedName>
    <definedName name="MAJ_CON_EQP" localSheetId="4">#REF!</definedName>
    <definedName name="MAJ_CON_EQP" localSheetId="15">#REF!</definedName>
    <definedName name="MAJ_CON_EQP" localSheetId="16">#REF!</definedName>
    <definedName name="MAJ_CON_EQP">#REF!</definedName>
    <definedName name="MG_A" localSheetId="21">#REF!</definedName>
    <definedName name="MG_A" localSheetId="4">#REF!</definedName>
    <definedName name="MG_A" localSheetId="15">#REF!</definedName>
    <definedName name="MG_A" localSheetId="16">#REF!</definedName>
    <definedName name="MG_A">#REF!</definedName>
    <definedName name="Năm">Sheet1!$B$2</definedName>
    <definedName name="NamBC">[1]Sheet1!$C$1</definedName>
    <definedName name="NămKH">Sheet1!$B$3</definedName>
    <definedName name="NET" localSheetId="21">#REF!</definedName>
    <definedName name="NET" localSheetId="4">#REF!</definedName>
    <definedName name="NET" localSheetId="15">#REF!</definedName>
    <definedName name="NET" localSheetId="16">#REF!</definedName>
    <definedName name="NET">#REF!</definedName>
    <definedName name="NET_1" localSheetId="21">#REF!</definedName>
    <definedName name="NET_1" localSheetId="4">#REF!</definedName>
    <definedName name="NET_1" localSheetId="15">#REF!</definedName>
    <definedName name="NET_1" localSheetId="16">#REF!</definedName>
    <definedName name="NET_1">#REF!</definedName>
    <definedName name="NET_ANA" localSheetId="21">#REF!</definedName>
    <definedName name="NET_ANA" localSheetId="4">#REF!</definedName>
    <definedName name="NET_ANA" localSheetId="15">#REF!</definedName>
    <definedName name="NET_ANA" localSheetId="16">#REF!</definedName>
    <definedName name="NET_ANA">#REF!</definedName>
    <definedName name="NET_ANA_1" localSheetId="21">#REF!</definedName>
    <definedName name="NET_ANA_1" localSheetId="4">#REF!</definedName>
    <definedName name="NET_ANA_1" localSheetId="15">#REF!</definedName>
    <definedName name="NET_ANA_1" localSheetId="16">#REF!</definedName>
    <definedName name="NET_ANA_1">#REF!</definedName>
    <definedName name="NET_ANA_2" localSheetId="21">#REF!</definedName>
    <definedName name="NET_ANA_2" localSheetId="4">#REF!</definedName>
    <definedName name="NET_ANA_2" localSheetId="15">#REF!</definedName>
    <definedName name="NET_ANA_2" localSheetId="16">#REF!</definedName>
    <definedName name="NET_ANA_2">#REF!</definedName>
    <definedName name="NQD" localSheetId="21">#REF!</definedName>
    <definedName name="NQD" localSheetId="4">#REF!</definedName>
    <definedName name="NQD" localSheetId="15">#REF!</definedName>
    <definedName name="NQD" localSheetId="16">#REF!</definedName>
    <definedName name="NQD">#REF!</definedName>
    <definedName name="NQQH" localSheetId="21">#REF!</definedName>
    <definedName name="NQQH" localSheetId="4">#REF!</definedName>
    <definedName name="NQQH" localSheetId="15">#REF!</definedName>
    <definedName name="NQQH" localSheetId="16">#REF!</definedName>
    <definedName name="NQQH">#REF!</definedName>
    <definedName name="NSNN" localSheetId="21">#REF!</definedName>
    <definedName name="NSNN" localSheetId="4">#REF!</definedName>
    <definedName name="NSNN" localSheetId="15">#REF!</definedName>
    <definedName name="NSNN" localSheetId="16">#REF!</definedName>
    <definedName name="NSNN">#REF!</definedName>
    <definedName name="PC" localSheetId="21">#REF!</definedName>
    <definedName name="PC" localSheetId="4">#REF!</definedName>
    <definedName name="PC" localSheetId="15">#REF!</definedName>
    <definedName name="PC" localSheetId="16">#REF!</definedName>
    <definedName name="PC">#REF!</definedName>
    <definedName name="Phan_cap" localSheetId="21">#REF!</definedName>
    <definedName name="Phan_cap" localSheetId="4">#REF!</definedName>
    <definedName name="Phan_cap" localSheetId="15">#REF!</definedName>
    <definedName name="Phan_cap" localSheetId="16">#REF!</definedName>
    <definedName name="Phan_cap">#REF!</definedName>
    <definedName name="Phi_le_phi" localSheetId="21">#REF!</definedName>
    <definedName name="Phi_le_phi" localSheetId="4">#REF!</definedName>
    <definedName name="Phi_le_phi" localSheetId="15">#REF!</definedName>
    <definedName name="Phi_le_phi" localSheetId="16">#REF!</definedName>
    <definedName name="Phi_le_phi">#REF!</definedName>
    <definedName name="PK" localSheetId="21">#REF!</definedName>
    <definedName name="PK" localSheetId="4">#REF!</definedName>
    <definedName name="PK" localSheetId="15">#REF!</definedName>
    <definedName name="PK" localSheetId="16">#REF!</definedName>
    <definedName name="PK">#REF!</definedName>
    <definedName name="_xlnm.Print_Area" localSheetId="21">'Biểu 21_KH'!$A$1:$AB$26</definedName>
    <definedName name="_xlnm.Print_Area" localSheetId="5">'Biểu 5_SK'!$A$1:$E$102</definedName>
    <definedName name="_xlnm.Print_Area" localSheetId="15">Bieu15_KH!$A$1:$I$57</definedName>
    <definedName name="_xlnm.Print_Area" localSheetId="16">'Bieu16_KH '!$A$1:$I$43</definedName>
    <definedName name="_xlnm.Print_Area">#REF!</definedName>
    <definedName name="PRINT_AREA_MI" localSheetId="21">#REF!</definedName>
    <definedName name="PRINT_AREA_MI" localSheetId="4">#REF!</definedName>
    <definedName name="PRINT_AREA_MI" localSheetId="15">#REF!</definedName>
    <definedName name="PRINT_AREA_MI" localSheetId="16">#REF!</definedName>
    <definedName name="PRINT_AREA_MI">#REF!</definedName>
    <definedName name="_xlnm.Print_Titles" localSheetId="10">'Bieu 10_KH (Ch trinh)'!$8:$9</definedName>
    <definedName name="_xlnm.Print_Titles" localSheetId="11">'Bieu 11_KH '!$5:$6</definedName>
    <definedName name="_xlnm.Print_Titles" localSheetId="12">'Bieu 12_KH'!$5:$6</definedName>
    <definedName name="_xlnm.Print_Titles" localSheetId="13">'Bieu 13_KH'!$5:$6</definedName>
    <definedName name="_xlnm.Print_Titles" localSheetId="6">'Bieu 6_SK'!$6:$9</definedName>
    <definedName name="_xlnm.Print_Titles" localSheetId="9">'Bieu 9_KH (DonVi)'!$5:$7</definedName>
    <definedName name="_xlnm.Print_Titles" localSheetId="14">Bieu14_KH!$6:$7</definedName>
    <definedName name="_xlnm.Print_Titles" localSheetId="2">Bieu2_SK!$6:$7</definedName>
    <definedName name="_xlnm.Print_Titles">#REF!</definedName>
    <definedName name="PRINT_TITLES_MI" localSheetId="21">#REF!</definedName>
    <definedName name="PRINT_TITLES_MI" localSheetId="4">#REF!</definedName>
    <definedName name="PRINT_TITLES_MI" localSheetId="15">#REF!</definedName>
    <definedName name="PRINT_TITLES_MI" localSheetId="16">#REF!</definedName>
    <definedName name="PRINT_TITLES_MI">#REF!</definedName>
    <definedName name="PRINTA" localSheetId="21">#REF!</definedName>
    <definedName name="PRINTA" localSheetId="4">#REF!</definedName>
    <definedName name="PRINTA" localSheetId="15">#REF!</definedName>
    <definedName name="PRINTA" localSheetId="16">#REF!</definedName>
    <definedName name="PRINTA">#REF!</definedName>
    <definedName name="PRINTB" localSheetId="21">#REF!</definedName>
    <definedName name="PRINTB" localSheetId="4">#REF!</definedName>
    <definedName name="PRINTB" localSheetId="15">#REF!</definedName>
    <definedName name="PRINTB" localSheetId="16">#REF!</definedName>
    <definedName name="PRINTB">#REF!</definedName>
    <definedName name="PRINTC" localSheetId="21">#REF!</definedName>
    <definedName name="PRINTC" localSheetId="4">#REF!</definedName>
    <definedName name="PRINTC" localSheetId="15">#REF!</definedName>
    <definedName name="PRINTC" localSheetId="16">#REF!</definedName>
    <definedName name="PRINTC">#REF!</definedName>
    <definedName name="PROPOSAL" localSheetId="21">#REF!</definedName>
    <definedName name="PROPOSAL" localSheetId="4">#REF!</definedName>
    <definedName name="PROPOSAL" localSheetId="15">#REF!</definedName>
    <definedName name="PROPOSAL" localSheetId="16">#REF!</definedName>
    <definedName name="PROPOSAL">#REF!</definedName>
    <definedName name="SORT" localSheetId="21">#REF!</definedName>
    <definedName name="SORT" localSheetId="4">#REF!</definedName>
    <definedName name="SORT" localSheetId="15">#REF!</definedName>
    <definedName name="SORT" localSheetId="16">#REF!</definedName>
    <definedName name="SORT">#REF!</definedName>
    <definedName name="SPEC" localSheetId="21">#REF!</definedName>
    <definedName name="SPEC" localSheetId="4">#REF!</definedName>
    <definedName name="SPEC" localSheetId="15">#REF!</definedName>
    <definedName name="SPEC" localSheetId="16">#REF!</definedName>
    <definedName name="SPEC">#REF!</definedName>
    <definedName name="SPECSUMMARY" localSheetId="21">#REF!</definedName>
    <definedName name="SPECSUMMARY" localSheetId="4">#REF!</definedName>
    <definedName name="SPECSUMMARY" localSheetId="15">#REF!</definedName>
    <definedName name="SPECSUMMARY" localSheetId="16">#REF!</definedName>
    <definedName name="SPECSUMMARY">#REF!</definedName>
    <definedName name="start" localSheetId="21">#REF!</definedName>
    <definedName name="start" localSheetId="4">#REF!</definedName>
    <definedName name="start" localSheetId="15">#REF!</definedName>
    <definedName name="start" localSheetId="16">#REF!</definedName>
    <definedName name="start">#REF!</definedName>
    <definedName name="Start_1" localSheetId="21">#REF!</definedName>
    <definedName name="Start_1" localSheetId="4">#REF!</definedName>
    <definedName name="Start_1" localSheetId="15">#REF!</definedName>
    <definedName name="Start_1" localSheetId="16">#REF!</definedName>
    <definedName name="Start_1">#REF!</definedName>
    <definedName name="Start_10" localSheetId="21">#REF!</definedName>
    <definedName name="Start_10" localSheetId="4">#REF!</definedName>
    <definedName name="Start_10" localSheetId="15">#REF!</definedName>
    <definedName name="Start_10" localSheetId="16">#REF!</definedName>
    <definedName name="Start_10">#REF!</definedName>
    <definedName name="Start_11" localSheetId="21">#REF!</definedName>
    <definedName name="Start_11" localSheetId="4">#REF!</definedName>
    <definedName name="Start_11" localSheetId="15">#REF!</definedName>
    <definedName name="Start_11" localSheetId="16">#REF!</definedName>
    <definedName name="Start_11">#REF!</definedName>
    <definedName name="Start_12" localSheetId="21">#REF!</definedName>
    <definedName name="Start_12" localSheetId="4">#REF!</definedName>
    <definedName name="Start_12" localSheetId="15">#REF!</definedName>
    <definedName name="Start_12" localSheetId="16">#REF!</definedName>
    <definedName name="Start_12">#REF!</definedName>
    <definedName name="Start_13" localSheetId="21">#REF!</definedName>
    <definedName name="Start_13" localSheetId="4">#REF!</definedName>
    <definedName name="Start_13" localSheetId="15">#REF!</definedName>
    <definedName name="Start_13" localSheetId="16">#REF!</definedName>
    <definedName name="Start_13">#REF!</definedName>
    <definedName name="Start_2" localSheetId="21">#REF!</definedName>
    <definedName name="Start_2" localSheetId="4">#REF!</definedName>
    <definedName name="Start_2" localSheetId="15">#REF!</definedName>
    <definedName name="Start_2" localSheetId="16">#REF!</definedName>
    <definedName name="Start_2">#REF!</definedName>
    <definedName name="Start_3" localSheetId="21">#REF!</definedName>
    <definedName name="Start_3" localSheetId="4">#REF!</definedName>
    <definedName name="Start_3" localSheetId="15">#REF!</definedName>
    <definedName name="Start_3" localSheetId="16">#REF!</definedName>
    <definedName name="Start_3">#REF!</definedName>
    <definedName name="Start_4" localSheetId="21">#REF!</definedName>
    <definedName name="Start_4" localSheetId="4">#REF!</definedName>
    <definedName name="Start_4" localSheetId="15">#REF!</definedName>
    <definedName name="Start_4" localSheetId="16">#REF!</definedName>
    <definedName name="Start_4">#REF!</definedName>
    <definedName name="Start_5" localSheetId="21">#REF!</definedName>
    <definedName name="Start_5" localSheetId="4">#REF!</definedName>
    <definedName name="Start_5" localSheetId="15">#REF!</definedName>
    <definedName name="Start_5" localSheetId="16">#REF!</definedName>
    <definedName name="Start_5">#REF!</definedName>
    <definedName name="Start_6" localSheetId="21">#REF!</definedName>
    <definedName name="Start_6" localSheetId="4">#REF!</definedName>
    <definedName name="Start_6" localSheetId="15">#REF!</definedName>
    <definedName name="Start_6" localSheetId="16">#REF!</definedName>
    <definedName name="Start_6">#REF!</definedName>
    <definedName name="Start_7" localSheetId="21">#REF!</definedName>
    <definedName name="Start_7" localSheetId="4">#REF!</definedName>
    <definedName name="Start_7" localSheetId="15">#REF!</definedName>
    <definedName name="Start_7" localSheetId="16">#REF!</definedName>
    <definedName name="Start_7">#REF!</definedName>
    <definedName name="Start_8" localSheetId="21">#REF!</definedName>
    <definedName name="Start_8" localSheetId="4">#REF!</definedName>
    <definedName name="Start_8" localSheetId="15">#REF!</definedName>
    <definedName name="Start_8" localSheetId="16">#REF!</definedName>
    <definedName name="Start_8">#REF!</definedName>
    <definedName name="Start_9" localSheetId="21">#REF!</definedName>
    <definedName name="Start_9" localSheetId="4">#REF!</definedName>
    <definedName name="Start_9" localSheetId="15">#REF!</definedName>
    <definedName name="Start_9" localSheetId="16">#REF!</definedName>
    <definedName name="Start_9">#REF!</definedName>
    <definedName name="SUMMARY" localSheetId="21">#REF!</definedName>
    <definedName name="SUMMARY" localSheetId="4">#REF!</definedName>
    <definedName name="SUMMARY" localSheetId="15">#REF!</definedName>
    <definedName name="SUMMARY" localSheetId="16">#REF!</definedName>
    <definedName name="SUMMARY">#REF!</definedName>
    <definedName name="T" localSheetId="21">#REF!</definedName>
    <definedName name="T" localSheetId="4">#REF!</definedName>
    <definedName name="T" localSheetId="15">#REF!</definedName>
    <definedName name="T" localSheetId="16">#REF!</definedName>
    <definedName name="T">#REF!</definedName>
    <definedName name="TW" localSheetId="21">#REF!</definedName>
    <definedName name="TW" localSheetId="4">#REF!</definedName>
    <definedName name="TW" localSheetId="15">#REF!</definedName>
    <definedName name="TW" localSheetId="16">#REF!</definedName>
    <definedName name="TW">#REF!</definedName>
    <definedName name="VARIINST" localSheetId="21">#REF!</definedName>
    <definedName name="VARIINST" localSheetId="4">#REF!</definedName>
    <definedName name="VARIINST" localSheetId="15">#REF!</definedName>
    <definedName name="VARIINST" localSheetId="16">#REF!</definedName>
    <definedName name="VARIINST">#REF!</definedName>
    <definedName name="VARIPURC" localSheetId="21">#REF!</definedName>
    <definedName name="VARIPURC" localSheetId="4">#REF!</definedName>
    <definedName name="VARIPURC" localSheetId="15">#REF!</definedName>
    <definedName name="VARIPURC" localSheetId="16">#REF!</definedName>
    <definedName name="VARIPURC">#REF!</definedName>
    <definedName name="W" localSheetId="21">#REF!</definedName>
    <definedName name="W" localSheetId="4">#REF!</definedName>
    <definedName name="W" localSheetId="15">#REF!</definedName>
    <definedName name="W" localSheetId="16">#REF!</definedName>
    <definedName name="W">#REF!</definedName>
    <definedName name="X" localSheetId="21">#REF!</definedName>
    <definedName name="X" localSheetId="4">#REF!</definedName>
    <definedName name="X" localSheetId="15">#REF!</definedName>
    <definedName name="X" localSheetId="16">#REF!</definedName>
    <definedName name="X">#REF!</definedName>
    <definedName name="Z" localSheetId="21">#REF!</definedName>
    <definedName name="Z" localSheetId="4">#REF!</definedName>
    <definedName name="Z" localSheetId="15">#REF!</definedName>
    <definedName name="Z" localSheetId="16">#REF!</definedName>
    <definedName name="Z">#REF!</definedName>
    <definedName name="ZYX" localSheetId="21">#REF!</definedName>
    <definedName name="ZYX" localSheetId="4">#REF!</definedName>
    <definedName name="ZYX" localSheetId="15">#REF!</definedName>
    <definedName name="ZYX" localSheetId="16">#REF!</definedName>
    <definedName name="ZYX">#REF!</definedName>
    <definedName name="ZZZ" localSheetId="21">#REF!</definedName>
    <definedName name="ZZZ" localSheetId="4">#REF!</definedName>
    <definedName name="ZZZ" localSheetId="15">#REF!</definedName>
    <definedName name="ZZZ" localSheetId="16">#REF!</definedName>
    <definedName name="ZZZ">#REF!</definedName>
  </definedNames>
  <calcPr calcId="152511" calcMode="manual"/>
</workbook>
</file>

<file path=xl/calcChain.xml><?xml version="1.0" encoding="utf-8"?>
<calcChain xmlns="http://schemas.openxmlformats.org/spreadsheetml/2006/main">
  <c r="I6" i="47" l="1"/>
  <c r="G19" i="47"/>
  <c r="A3" i="47"/>
  <c r="A3" i="40" l="1"/>
  <c r="G14" i="46" l="1"/>
  <c r="A4" i="46"/>
  <c r="D8" i="33"/>
  <c r="E8" i="33"/>
  <c r="A5" i="33"/>
  <c r="M10" i="12" l="1"/>
  <c r="J10" i="12"/>
  <c r="I10" i="12"/>
  <c r="L7" i="7"/>
  <c r="K7" i="7"/>
  <c r="O7" i="7"/>
  <c r="J6" i="5" l="1"/>
  <c r="E6" i="1"/>
  <c r="A4" i="44"/>
  <c r="G14" i="44"/>
  <c r="B13" i="29" l="1"/>
  <c r="I6" i="1"/>
  <c r="A3" i="42"/>
  <c r="I29" i="12"/>
  <c r="C97" i="42" l="1"/>
  <c r="D7" i="42"/>
  <c r="E7" i="42"/>
  <c r="A4" i="42" l="1"/>
  <c r="E13" i="40"/>
  <c r="A4" i="40"/>
  <c r="A65" i="7"/>
  <c r="K6" i="36"/>
  <c r="A6" i="36"/>
  <c r="A4" i="36"/>
  <c r="D5" i="37"/>
  <c r="A5" i="37"/>
  <c r="A3" i="22"/>
  <c r="A4" i="4"/>
  <c r="J6" i="1"/>
  <c r="D10" i="37" l="1"/>
  <c r="J6" i="35"/>
  <c r="A6" i="35"/>
  <c r="N14" i="35"/>
  <c r="A4" i="35"/>
  <c r="W23" i="30"/>
  <c r="W6" i="30"/>
  <c r="Q6" i="30"/>
  <c r="K6" i="30"/>
  <c r="A4" i="30"/>
  <c r="G18" i="29"/>
  <c r="A5" i="29"/>
  <c r="E75" i="33"/>
  <c r="H8" i="33"/>
  <c r="E46" i="32"/>
  <c r="A5" i="32"/>
  <c r="H7" i="32"/>
  <c r="E7" i="32"/>
  <c r="D7" i="32"/>
  <c r="E45" i="31"/>
  <c r="H7" i="31"/>
  <c r="E7" i="31"/>
  <c r="D7" i="31"/>
  <c r="A5" i="31"/>
  <c r="F40" i="24"/>
  <c r="I9" i="24"/>
  <c r="F9" i="24"/>
  <c r="E9" i="24"/>
  <c r="A6" i="24"/>
  <c r="A5" i="24"/>
  <c r="F50" i="25"/>
  <c r="I9" i="25"/>
  <c r="F9" i="25"/>
  <c r="E9" i="25"/>
  <c r="A6" i="25"/>
  <c r="A5" i="25"/>
  <c r="A5" i="12"/>
  <c r="A3" i="7"/>
  <c r="F5" i="7"/>
  <c r="G67" i="7"/>
  <c r="P14" i="36"/>
  <c r="A3" i="1"/>
  <c r="H15" i="13"/>
  <c r="D13" i="22"/>
  <c r="E29" i="4"/>
  <c r="H21" i="5" l="1"/>
  <c r="A4" i="22"/>
  <c r="D55" i="18" l="1"/>
  <c r="E55" i="18"/>
  <c r="C55" i="18"/>
  <c r="D42" i="18" l="1"/>
  <c r="D41" i="18" s="1"/>
  <c r="E42" i="18"/>
  <c r="E41" i="18" s="1"/>
  <c r="C42" i="18"/>
  <c r="C41" i="18" s="1"/>
  <c r="C6" i="18"/>
  <c r="D38" i="18"/>
  <c r="E38" i="18"/>
  <c r="C38" i="18"/>
  <c r="D36" i="18"/>
  <c r="E36" i="18"/>
  <c r="C36" i="18"/>
  <c r="D33" i="18"/>
  <c r="E33" i="18"/>
  <c r="C33" i="18"/>
  <c r="D26" i="18"/>
  <c r="E26" i="18"/>
  <c r="C26" i="18"/>
  <c r="D22" i="18"/>
  <c r="D17" i="18" s="1"/>
  <c r="D16" i="18" s="1"/>
  <c r="D15" i="18" s="1"/>
  <c r="E22" i="18"/>
  <c r="C22" i="18"/>
  <c r="C17" i="18" s="1"/>
  <c r="E17" i="18"/>
  <c r="E16" i="18" s="1"/>
  <c r="E15" i="18" s="1"/>
  <c r="E6" i="18"/>
  <c r="A4" i="18"/>
  <c r="C61" i="18"/>
  <c r="E12" i="18"/>
  <c r="D12" i="18"/>
  <c r="C12" i="18"/>
  <c r="D9" i="18"/>
  <c r="D8" i="18" s="1"/>
  <c r="D59" i="18" s="1"/>
  <c r="E9" i="18"/>
  <c r="E8" i="18" s="1"/>
  <c r="E59" i="18" s="1"/>
  <c r="C9" i="18"/>
  <c r="G15" i="10"/>
  <c r="J6" i="13"/>
  <c r="I6" i="13"/>
  <c r="A3" i="13"/>
  <c r="G6" i="10"/>
  <c r="A3" i="10"/>
  <c r="G6" i="9"/>
  <c r="A3" i="9"/>
  <c r="A20" i="12"/>
  <c r="A12" i="12"/>
  <c r="A6" i="12"/>
  <c r="G15" i="9"/>
  <c r="D6" i="5"/>
  <c r="A4" i="5"/>
  <c r="A3" i="4"/>
  <c r="E25" i="18" l="1"/>
  <c r="D25" i="18"/>
  <c r="C25" i="18"/>
  <c r="C16" i="18" s="1"/>
  <c r="C15" i="18" s="1"/>
  <c r="C8" i="18"/>
  <c r="C59" i="18" s="1"/>
</calcChain>
</file>

<file path=xl/sharedStrings.xml><?xml version="1.0" encoding="utf-8"?>
<sst xmlns="http://schemas.openxmlformats.org/spreadsheetml/2006/main" count="1386" uniqueCount="639">
  <si>
    <t>Biểu 1_Sơ kết</t>
  </si>
  <si>
    <t xml:space="preserve">Tên đề tài, nhiệm vụ  </t>
  </si>
  <si>
    <t>Chủ nhiệm, cơ quan chủ trì, phối hợp</t>
  </si>
  <si>
    <t>Tóm tắt các kết quả</t>
  </si>
  <si>
    <t>Tổng số</t>
  </si>
  <si>
    <t xml:space="preserve">Đã cấp </t>
  </si>
  <si>
    <t>A</t>
  </si>
  <si>
    <t>Nhiệm vụ Chính phủ giao Viện Hàn lâm KHCNVN</t>
  </si>
  <si>
    <t>Nhiệm vu: …</t>
  </si>
  <si>
    <t>Đề tài:.............</t>
  </si>
  <si>
    <t xml:space="preserve">Nhiệm vụ Nghị định thư </t>
  </si>
  <si>
    <t>Đề tài thuộc Chương trình KHCN Vũ Trụ</t>
  </si>
  <si>
    <t>Đề tài:............</t>
  </si>
  <si>
    <t>Đề tài thuộc Chương trình Nghiên cứu cơ bản định hướng ứng dụng</t>
  </si>
  <si>
    <t>Đề tài  nghiên cứu cơ bản thuộc Quỹ phát triển  KH và CN Quốc gia (NAFOSTED)</t>
  </si>
  <si>
    <t>Đề tài: (Thuộc hướng:...)</t>
  </si>
  <si>
    <t>IX</t>
  </si>
  <si>
    <t>Đề tài Phòng thí nghiệm trọng điểm</t>
  </si>
  <si>
    <t>Đề tài thuộc Dự án sưu tập bộ mẫu vật Quốc gia về thiên nhiên Việt Nam</t>
  </si>
  <si>
    <r>
      <t xml:space="preserve">Đề tài thuộc các Chương trình giao cho các Bộ, ngành khác </t>
    </r>
    <r>
      <rPr>
        <sz val="12"/>
        <color rgb="FF000000"/>
        <rFont val="Times New Roman"/>
        <family val="1"/>
      </rPr>
      <t>(Bộ TN&amp;MT, Bộ Công thương, Bộ NN&amp;PTNT,...)</t>
    </r>
  </si>
  <si>
    <t>Đề tài: .............</t>
  </si>
  <si>
    <t>Đề tài ủy quyền thực hiện tại Viện Hàn lâm KHCNVN</t>
  </si>
  <si>
    <t>Đề tài thuộc Chương trình Môi trường Quốc gia về nước sạch vệ sinh môi trường nông thôn</t>
  </si>
  <si>
    <t>Đề tài thuộc Sự nghiệp Bảo vệ môi trường</t>
  </si>
  <si>
    <t>Đề tài thuộc Chương trình môi trường Quốc gia về biến đổi khí hậu</t>
  </si>
  <si>
    <t>Đề tài KH-CN cấp Viện Hàn lâm KHCNVN</t>
  </si>
  <si>
    <t xml:space="preserve">Đề tài trọng điểm cấp Viện Hàn lâm KHCNVN </t>
  </si>
  <si>
    <t xml:space="preserve">Đề tài độc lập cấp Viện Hàn lâm KHCNVN; Nhiệm vụ Chủ tịch giao </t>
  </si>
  <si>
    <t xml:space="preserve">Đề tài độc lập trẻ cấp Viện Hàn lâm KHCNVN </t>
  </si>
  <si>
    <t>Đề tài KH-CN cấp Viện Hàn lâm KHCNVN theo các hướng ưu tiên</t>
  </si>
  <si>
    <t>Đề tài hợp tác quốc tế cấp Viện Hàn lâm</t>
  </si>
  <si>
    <t>C</t>
  </si>
  <si>
    <r>
      <t xml:space="preserve">Các đề tài khác </t>
    </r>
    <r>
      <rPr>
        <sz val="12"/>
        <color rgb="FF000000"/>
        <rFont val="Times New Roman"/>
        <family val="1"/>
      </rPr>
      <t>(Từ cấp Viện Hàn lâm KHCNVN trở lên: đề tài giao đột xuất, các nhiệm vụ khác ...)</t>
    </r>
  </si>
  <si>
    <t xml:space="preserve">Đề tài KH-CN cấp cơ sở </t>
  </si>
  <si>
    <t>Đề tài KH-CN cấp cơ sở của Đơn vị (Chỉ thống kê tổng số đề tài,  tổng kinh phí đã cấp, tóm lược các kết quả đã đạt được)</t>
  </si>
  <si>
    <t>Đề tài KH-CN cấp cơ sở trẻ của Đơn vị (Chỉ thống kê tổng số đề tài,  tổng kinh phí đã cấp, tóm lược các kết quả đã đạt được)</t>
  </si>
  <si>
    <r>
      <t xml:space="preserve">Kinh phí </t>
    </r>
    <r>
      <rPr>
        <i/>
        <sz val="12"/>
        <color rgb="FF000000"/>
        <rFont val="Times New Roman"/>
        <family val="1"/>
      </rPr>
      <t>(triệu đồng)</t>
    </r>
  </si>
  <si>
    <t>I</t>
  </si>
  <si>
    <t>II</t>
  </si>
  <si>
    <t>III</t>
  </si>
  <si>
    <t>IV</t>
  </si>
  <si>
    <t>V</t>
  </si>
  <si>
    <t>VI</t>
  </si>
  <si>
    <t>VII</t>
  </si>
  <si>
    <t>VIII</t>
  </si>
  <si>
    <t>X</t>
  </si>
  <si>
    <t>XI</t>
  </si>
  <si>
    <t>XII</t>
  </si>
  <si>
    <t>B</t>
  </si>
  <si>
    <t>Thủ trưởng đơn vị</t>
  </si>
  <si>
    <t>(Ký tên, đóng dấu)</t>
  </si>
  <si>
    <t>Biểu 2_Sơ kết</t>
  </si>
  <si>
    <t>Hạng mục</t>
  </si>
  <si>
    <t>Đơn vị chủ trì, Tác giả</t>
  </si>
  <si>
    <t>Nội dung</t>
  </si>
  <si>
    <t>Ghi chú</t>
  </si>
  <si>
    <t>Tên, số tạp chí, trang, năm công bố</t>
  </si>
  <si>
    <t>Nêu tóm tắt nội dung</t>
  </si>
  <si>
    <t>Ngày, tháng, năm (nộp đơn, công nhận của cơ quan có thẩm quyền)</t>
  </si>
  <si>
    <t>Doanh nghiệp khoa học và công nghệ mới được hình thành</t>
  </si>
  <si>
    <t>Chức năng nhiệm vụ chính</t>
  </si>
  <si>
    <t>Tên tổ chức nghiên cứu – phát triển</t>
  </si>
  <si>
    <t>Trong đó hưởng lương SNKH</t>
  </si>
  <si>
    <t>Bao gồm</t>
  </si>
  <si>
    <t>NCVCC và tương đương</t>
  </si>
  <si>
    <t>NCVC và tương đương</t>
  </si>
  <si>
    <t>NCV và tương đương</t>
  </si>
  <si>
    <t>(1)</t>
  </si>
  <si>
    <t>(2)</t>
  </si>
  <si>
    <t>(3)</t>
  </si>
  <si>
    <t>(4)</t>
  </si>
  <si>
    <t>(5)</t>
  </si>
  <si>
    <t>(6)</t>
  </si>
  <si>
    <t>(7)</t>
  </si>
  <si>
    <t>(8)</t>
  </si>
  <si>
    <t>(9)</t>
  </si>
  <si>
    <t>(10)</t>
  </si>
  <si>
    <t>(11)</t>
  </si>
  <si>
    <t>Biểu 4_Sơ kết</t>
  </si>
  <si>
    <t xml:space="preserve">Mục tiêu của đề tài, nhiệm vụ  </t>
  </si>
  <si>
    <t>CÁC ĐỀ TÀI CHUYỂN TIẾP</t>
  </si>
  <si>
    <t>Nhiệm vụ: (Với nước: )</t>
  </si>
  <si>
    <t>Đề tài: (Chương trình: .)</t>
  </si>
  <si>
    <t xml:space="preserve">Thời gian
</t>
  </si>
  <si>
    <t>Bắt đầu</t>
  </si>
  <si>
    <t>Kết thúc</t>
  </si>
  <si>
    <t>Số TT</t>
  </si>
  <si>
    <t>Biểu 10_ Kế hoạch</t>
  </si>
  <si>
    <t>Tên dự án</t>
  </si>
  <si>
    <t>Dự án chuyển tiếp</t>
  </si>
  <si>
    <t>Dự án mở mới</t>
  </si>
  <si>
    <t>Dự án …</t>
  </si>
  <si>
    <t>Tên hạng mục</t>
  </si>
  <si>
    <t>Năm báo cáo</t>
  </si>
  <si>
    <t>Nhiệm vụ KH-CN cấp Quốc gia</t>
  </si>
  <si>
    <t>Đề tài thuộc Chương trình Trọng điểm cấp Quốc gia (KC, KX)</t>
  </si>
  <si>
    <t>Đề tài độc lập cấp Quốc gia; Dự án thử nghiệm cấp Quốc gia</t>
  </si>
  <si>
    <t>Công văn của Bộ KHCN</t>
  </si>
  <si>
    <t>194/BKHCN-KHTH ngày 19/1/2016</t>
  </si>
  <si>
    <t>Đơn vị do Thủ tướng thành lập</t>
  </si>
  <si>
    <t>Đơn vị do Viện Hàn lâm thành lập</t>
  </si>
  <si>
    <t>Năm kế hoạch</t>
  </si>
  <si>
    <r>
      <t xml:space="preserve">Kinh phí </t>
    </r>
    <r>
      <rPr>
        <i/>
        <sz val="12"/>
        <color indexed="8"/>
        <rFont val="Times New Roman"/>
        <family val="1"/>
      </rPr>
      <t>(triệu đồng)</t>
    </r>
  </si>
  <si>
    <t>I.</t>
  </si>
  <si>
    <t>Tên Chương trình</t>
  </si>
  <si>
    <t>II.</t>
  </si>
  <si>
    <t>Tên dự án/công trình</t>
  </si>
  <si>
    <t>Cơ sở pháp lý (QĐ phê duyệt)</t>
  </si>
  <si>
    <t>Chủ đầu tư</t>
  </si>
  <si>
    <t>Địa điểm xây dựng</t>
  </si>
  <si>
    <t>Khởi công</t>
  </si>
  <si>
    <t>Hoàn thành</t>
  </si>
  <si>
    <t>Tổng vốn đầu tư được duyệt</t>
  </si>
  <si>
    <t>Tổng cộng</t>
  </si>
  <si>
    <t>Mã KBNN:</t>
  </si>
  <si>
    <t>Đơn vị: triệu đồng</t>
  </si>
  <si>
    <t>Tên đơn vị……</t>
  </si>
  <si>
    <t>Tên Chương trình……</t>
  </si>
  <si>
    <t>Dự toán</t>
  </si>
  <si>
    <t>Ước thực hiện</t>
  </si>
  <si>
    <t>- Học phí</t>
  </si>
  <si>
    <t>- Phí và lệ phí khác</t>
  </si>
  <si>
    <t>- Chi sự nghiệp giáo dục - đào tạo</t>
  </si>
  <si>
    <t xml:space="preserve">Chi thường xuyên </t>
  </si>
  <si>
    <t>1.1</t>
  </si>
  <si>
    <t>1.2</t>
  </si>
  <si>
    <t>Chỉ tiêu</t>
  </si>
  <si>
    <t>Dự kiến thu, chi nộp ngân sách phí, lệ phí</t>
  </si>
  <si>
    <t>Dự kiến thu phí, lệ phí</t>
  </si>
  <si>
    <t>Dự kiến chi từ nguồn thu phí và lệ phí được để lại</t>
  </si>
  <si>
    <t>Dự án SXTN cấp Quốc gia</t>
  </si>
  <si>
    <t>Nhiệm vụ hợp tác theo Nghị định thư cấp Quốc gia</t>
  </si>
  <si>
    <t>Chương trình vũ trụ</t>
  </si>
  <si>
    <t>1.3</t>
  </si>
  <si>
    <t>1.4</t>
  </si>
  <si>
    <t>1.5</t>
  </si>
  <si>
    <t>1.5.1</t>
  </si>
  <si>
    <t>1.5.2</t>
  </si>
  <si>
    <t>2.1</t>
  </si>
  <si>
    <t>Chi hoạt động thường xuyên bao gồm Quỹ lương, hoạt động bộ máy,hoạt động thường xuyên khác..</t>
  </si>
  <si>
    <t>Quỹ lương</t>
  </si>
  <si>
    <t>Hoạt động bộ máy</t>
  </si>
  <si>
    <t>Công bố công trình</t>
  </si>
  <si>
    <t>Hỗ trợ cán bộ trẻ</t>
  </si>
  <si>
    <t>Hoạt động NCKH đài trạm</t>
  </si>
  <si>
    <t>Hoạt động thường xuyên khác</t>
  </si>
  <si>
    <t>2.2</t>
  </si>
  <si>
    <t>Nhiệm vụ KHCN cấp cơ sở</t>
  </si>
  <si>
    <t xml:space="preserve">Nhiệm vụ KHCN cấp Viện Hàn lâm </t>
  </si>
  <si>
    <t>2.3</t>
  </si>
  <si>
    <t xml:space="preserve">Hoạt động Ban QLDA vệ tinh, chi hoạt động vận hành vệ tinh, bảo trì, bảo hành cần có dự toán và cơ sở pháp lý chi tiết. Các trường hợp khác nếu có phát sinh hoạt động khác cần có thuyết minh, cơ sở tính, cơ sở pháp lý </t>
  </si>
  <si>
    <t>Kinh phí đầu tư phát triển</t>
  </si>
  <si>
    <t>Dự án 1</t>
  </si>
  <si>
    <t>Dự án 2</t>
  </si>
  <si>
    <t>Dự kiến chi kinh phí sự nghiệp giáo dục- đào tạo</t>
  </si>
  <si>
    <t>D</t>
  </si>
  <si>
    <t>E</t>
  </si>
  <si>
    <t>Dự kiến chi kinh phí sự nghiệp kinh tế</t>
  </si>
  <si>
    <t>G</t>
  </si>
  <si>
    <t>Dự kiến chi kinh phí môi trường</t>
  </si>
  <si>
    <t>2.1.1</t>
  </si>
  <si>
    <t>2.1.2</t>
  </si>
  <si>
    <t>2.1.3</t>
  </si>
  <si>
    <t>2.1.4</t>
  </si>
  <si>
    <t>2.1.5</t>
  </si>
  <si>
    <t>2.1.6</t>
  </si>
  <si>
    <t>Dự kiến chi kinh phí sự nghiệp KHCN</t>
  </si>
  <si>
    <t xml:space="preserve">Nhiệm vụ KHCN cấp Quốc gia </t>
  </si>
  <si>
    <t xml:space="preserve">Chi nhiệm vụ KHCN cấp cơ sở,  cấp Viện Hàn lâm </t>
  </si>
  <si>
    <t>Các hoạt động KHCN khác</t>
  </si>
  <si>
    <t>Nhiệm vụ KHCN về Quỹ gen</t>
  </si>
  <si>
    <t>Nhiệm vụ KHCN cấp VHL</t>
  </si>
  <si>
    <t>2.2.1</t>
  </si>
  <si>
    <t>2.2.2</t>
  </si>
  <si>
    <r>
      <t xml:space="preserve">Dự kiến chi kinh phí sự nghiệp văn hoá </t>
    </r>
    <r>
      <rPr>
        <i/>
        <sz val="11"/>
        <rFont val="Times New Roman"/>
        <family val="1"/>
      </rPr>
      <t>(Dự toán chi tiết chi hoạt động BCN dự án nếu có)</t>
    </r>
  </si>
  <si>
    <t>Đào tạo sau đại học (Loại 490-503)</t>
  </si>
  <si>
    <t>Lương và các khoản có tính chất lương</t>
  </si>
  <si>
    <t>Chi hoạt động chuyên môn đào tạo NCS</t>
  </si>
  <si>
    <t>Chi hoạt động chuyên môn đào tạo thạc sỹ</t>
  </si>
  <si>
    <t>Đào tạo và bồi dưỡng nghiệp vụ khác cho cán bộ công chức (Loại 490-504)</t>
  </si>
  <si>
    <t>Đào tạo ngoài nước (Loại 490-506)</t>
  </si>
  <si>
    <t>Đào tạo NSC Lào (Loại 490-506)</t>
  </si>
  <si>
    <t>Dự án điều tra cơ bản</t>
  </si>
  <si>
    <t>Hoạt động đài trạm phục vụ ĐTCB</t>
  </si>
  <si>
    <t>Hoạt động quan trắc môi trường</t>
  </si>
  <si>
    <t>Nhiệm vụ, dự án bảo vệ môi trường</t>
  </si>
  <si>
    <t>Chương trình nước sạch VSMTNT (nếu có)</t>
  </si>
  <si>
    <r>
      <t xml:space="preserve">Nhiệm vụ KHCN cấp Quốc gia </t>
    </r>
    <r>
      <rPr>
        <i/>
        <sz val="11"/>
        <rFont val="Times New Roman"/>
        <family val="1"/>
      </rPr>
      <t>(Các nhiệm vụ được tiếp tục giao kinh phí về Viện Hàn lâm quản lý)</t>
    </r>
  </si>
  <si>
    <r>
      <t>Chương trình cấp NN</t>
    </r>
    <r>
      <rPr>
        <i/>
        <sz val="11"/>
        <rFont val="Times New Roman"/>
        <family val="1"/>
      </rPr>
      <t xml:space="preserve"> (Dự toán chi tiết chi hoạt động BCN nếu có)</t>
    </r>
  </si>
  <si>
    <t>Biểu 5_Sơ kết</t>
  </si>
  <si>
    <t>STT</t>
  </si>
  <si>
    <t>Tóm tắt nội dung</t>
  </si>
  <si>
    <t>Bài báo, công bố, giải pháp, kiến nghị, ấn phẩm khoa học</t>
  </si>
  <si>
    <t>Ghi rõ các bài báo đăng trên tạp chí quốc tế trong danh sách ISI, Scopus</t>
  </si>
  <si>
    <t>…</t>
  </si>
  <si>
    <t>Sáng chế, giải pháp hữu ích; Các loại giống mới; Các loại vắc xin mới, chế phẩm mới; Các bản vẽ thiết kế mới, mẫu máy, thiết bị mới</t>
  </si>
  <si>
    <t>Hoạt động đổi mới công nghệ điển hình</t>
  </si>
  <si>
    <t>Sản phẩm chủ lực, sản phẩm trọng điểm đang được hỗ trợ phát triển thông qua các nhiệm vụ KH&amp;CN</t>
  </si>
  <si>
    <t>Đổi mới công nghệ, ứng dụng công nghệ vào sản xuất kinh doanh của doanh nghiệp</t>
  </si>
  <si>
    <t>Tên và loại hình doanh nghiệp: địa chỉ, giấy phép kinh doanh; số quyết định công nhận, nhân lực hiện có…</t>
  </si>
  <si>
    <t>Tên sản phẩm, nhiệm vụKH&amp;CN; tình hình thực hiện</t>
  </si>
  <si>
    <t>Ghi rõ kết quả, hiệu quả thực hiện, kèm theo tên nhiệm vụKH&amp;CN; kinh phí thực hiện (chia rõ nguồn vốn từ ngân sách trung ương; từ bộ, ngành địa phương; doanh nghiệp, Quỹ PTKHCN của doanh nghiệp và các nguồn khác</t>
  </si>
  <si>
    <t>Các kết quả khác</t>
  </si>
  <si>
    <t>Dự án đầu tư trang thiết bị, công nghệ; dự án tăng cường năng lực nghiên cứu</t>
  </si>
  <si>
    <t>Đánh giá tình hình thực hiện, số kinh phí và nguồn (trong đó ghi rõ nguồn vốn từ ngân sách trung ương; củabộ, ngành, địa phương; từ doanh nghiệp, tập đoàn, tổng công ty, Quỹ PTKHCN của doanh nghiệp và các nguồn khác).</t>
  </si>
  <si>
    <t>Ghi rõ các thông tin có liên quan đến kết quả</t>
  </si>
  <si>
    <t>1</t>
  </si>
  <si>
    <t>Tên sản phẩm/công trình/công nghệ</t>
  </si>
  <si>
    <r>
      <t xml:space="preserve">Hiệu quả kinh tế - xã hội
</t>
    </r>
    <r>
      <rPr>
        <sz val="12"/>
        <color rgb="FF000000"/>
        <rFont val="Times New Roman"/>
        <family val="1"/>
      </rPr>
      <t>(Giải trình chi tiết giá trị làm lợi so sánh với sản phẩm công nghệ cùng loại, ý nghĩa kinh tế xã hội, môi trường…)</t>
    </r>
  </si>
  <si>
    <t>NHÂN LỰC VÀ TỔ CHỨC KHOA HỌC VÀ CÔNG NGHỆ</t>
  </si>
  <si>
    <t>Số giấy phép đăng ký hoạt động KH&amp;CN và cơ chế hoạt động*</t>
  </si>
  <si>
    <t>*</t>
  </si>
  <si>
    <t>Cơ chế hoạt động đã được cấp có thẩm quyền phê duyệt thuộc 1 trong 4 loại theo Nghị định 54/2016/NĐ-CP</t>
  </si>
  <si>
    <t>Trợ lý nghiên cứu/Kỹ thuật viên</t>
  </si>
  <si>
    <r>
      <t>Ghi chú</t>
    </r>
    <r>
      <rPr>
        <sz val="12"/>
        <color rgb="FF000000"/>
        <rFont val="Times New Roman"/>
        <family val="1"/>
      </rPr>
      <t xml:space="preserve"> 
(công lập/ngoài công lập)</t>
    </r>
  </si>
  <si>
    <t>Người</t>
  </si>
  <si>
    <t>Cơ quan chủ trì/Chủ nhiệm</t>
  </si>
  <si>
    <t>Đơn vị: Triệu đồng</t>
  </si>
  <si>
    <t>KẾ HOẠCH THỰC HIỆN CÁC NHIỆM VỤ KHOA HỌC VÀ CÔNG NGHỆ</t>
  </si>
  <si>
    <t>THUỘC CÁC CHƯƠNG TRÌNH KHOA HỌC VÀ CÔNG NGHỆ CẤP QUỐC GIA</t>
  </si>
  <si>
    <t>Đề tài thuộc Chương trình Tây Nguyên 2016-2020</t>
  </si>
  <si>
    <t xml:space="preserve">Tên đơn vị: </t>
  </si>
  <si>
    <t>Mã ĐVSD NSNN:</t>
  </si>
  <si>
    <t xml:space="preserve">Tại KBNN: </t>
  </si>
  <si>
    <t>(Dùng cho đơn vị sử dụng ngân sách báo cáo đơn vị dự toán cấp trên)</t>
  </si>
  <si>
    <t>Stt</t>
  </si>
  <si>
    <t>Loại</t>
  </si>
  <si>
    <t>Khoản</t>
  </si>
  <si>
    <t>Thực hiện đến 30/6</t>
  </si>
  <si>
    <t>Tổng số thu, chi, nộp ngân sách phí, lệ phí</t>
  </si>
  <si>
    <t>Số thu phí, lệ phí</t>
  </si>
  <si>
    <t xml:space="preserve"> </t>
  </si>
  <si>
    <t xml:space="preserve">VD: - Thu phí bảo tàng </t>
  </si>
  <si>
    <r>
      <t xml:space="preserve">Chi từ nguồn thu phí được để lại </t>
    </r>
    <r>
      <rPr>
        <i/>
        <sz val="11"/>
        <rFont val="Times New Roman"/>
        <family val="1"/>
      </rPr>
      <t>(Chi tiết theo từng lĩnh vực chi)</t>
    </r>
  </si>
  <si>
    <t>-</t>
  </si>
  <si>
    <t>Giáo dục - đào tạo và dạy nghề (nếu có)</t>
  </si>
  <si>
    <t>Khoa học và công nghệ</t>
  </si>
  <si>
    <t>Văn hóa thông tin</t>
  </si>
  <si>
    <t>Số phí, lệ phí nộp ngân sách nhà nước</t>
  </si>
  <si>
    <t>Chi tiết theo từng khoản thu</t>
  </si>
  <si>
    <t xml:space="preserve">Dự toán chi ngân sách nhà nước cấp </t>
  </si>
  <si>
    <t>Chi đầu tư phát triển</t>
  </si>
  <si>
    <t>Chi đầu tư các dự án, chương trình theo các lĩnh vực</t>
  </si>
  <si>
    <t>Chi đầu tư phát triển khác</t>
  </si>
  <si>
    <t>Chi thường xuyên NSNN theo các lĩnh vực</t>
  </si>
  <si>
    <t>Sự nghiệp khoa học và công nghệ</t>
  </si>
  <si>
    <t>Sự nghiệp môi trường</t>
  </si>
  <si>
    <t>Dự toán sự nghiệp kinh tế</t>
  </si>
  <si>
    <t>Sự nghiệp văn hoá</t>
  </si>
  <si>
    <t>Sự nghiệp giáo dục- đào tạo; trong đó:</t>
  </si>
  <si>
    <t>Đào tạo đại học</t>
  </si>
  <si>
    <t>Đào tạo sau đại học</t>
  </si>
  <si>
    <t>Đào tạo lại cán bộ</t>
  </si>
  <si>
    <t>TỔNG SỐ CHI CỦA ĐƠN VỊ  
  (bao gồm chi từ NSNN và Chi từ nguồn thu được để lại )</t>
  </si>
  <si>
    <t>Nhiệm vụ thu sự nghiệp không mang tính chất kinh doanh (*)</t>
  </si>
  <si>
    <t>Tổng số thu của đơn vị</t>
  </si>
  <si>
    <t xml:space="preserve">Số thu từ các Hợp đồng thực hiện đề tài nhánh KHCN </t>
  </si>
  <si>
    <t>Số thu nhiệm vụ đặt hàng của NN</t>
  </si>
  <si>
    <t>Số thu khác</t>
  </si>
  <si>
    <t>Tổng số chi cho công tác thu</t>
  </si>
  <si>
    <t>Chi hoạt động chuyên môn</t>
  </si>
  <si>
    <t>Chi quản lý</t>
  </si>
  <si>
    <t>Chi bổ sung nguồn kinh phí (để Cải cách tiền lương), trích lập các quỹ, và chi khác (nếu có)</t>
  </si>
  <si>
    <t>Chi bổ sung nguồn kinh phí</t>
  </si>
  <si>
    <t>Trích lập các quỹ</t>
  </si>
  <si>
    <t>Chi khác</t>
  </si>
  <si>
    <t xml:space="preserve">Nhiệm vụ thu sự nghiệp mang tính chất kinh doanh </t>
  </si>
  <si>
    <t>Nhiệm vụ thu sự nghiệp mang tính chất kinh doanh thuộc NSNN (**)</t>
  </si>
  <si>
    <t xml:space="preserve">Số thu từ các Hợp đồng dịch vụ KHCN </t>
  </si>
  <si>
    <t>Tổng số thu nộp cho NSNN</t>
  </si>
  <si>
    <t>Chi bổ sung nguồn kinh phí (để Cải cách tiền lương), trích lập các quỹ</t>
  </si>
  <si>
    <t>Nhiệm vụ thu sự nghiệp mang tính chất kinh doanh không thuộc NSNN (**)</t>
  </si>
  <si>
    <t xml:space="preserve">Số thu từ học phí, đào tạo, bồi dưỡng ngắn hạn, dài hạn </t>
  </si>
  <si>
    <t>Nhiệm vụ thu sự nghiệp không mang tính chất kinh doanh: có thể tổng hợp từ số liệu chi tiết TK 511</t>
  </si>
  <si>
    <t>Nhiệm vụ thu sự nghiệp mang tính chất kinh doanh: có thể tổng hợp từ số liệu chi tiết TK 531</t>
  </si>
  <si>
    <t>**</t>
  </si>
  <si>
    <t>Nhiệm vụ thu sự nghiệp mang tính chất kinh doanh thuộc NSNN: có thể tổng hợp từ số liệu các HĐ dịch vụ với các đơn vị thuộc VAST, các nhiệm vụ đặt hàng dịch vụ với các cơ quan nhà nước khác</t>
  </si>
  <si>
    <t xml:space="preserve">Nhiệm vụ thu sự nghiệp mang tính chất kinh doanh không thuộc NSNN: có thể tổng hợp từ số liệu các HĐ dịch vụ với các doanh nghiệp, học phí, chi phí đào tạo, các khoản thu dịch vụ khác </t>
  </si>
  <si>
    <t>Chương trình Tây Nguyên 2016-2020</t>
  </si>
  <si>
    <r>
      <t>Chi tiết theo từng khoản thu (</t>
    </r>
    <r>
      <rPr>
        <i/>
        <sz val="11"/>
        <rFont val="Times New Roman"/>
        <family val="1"/>
      </rPr>
      <t>theo danh mục phí, lệ phí quy định tại Luật phí, lệ phí được cơ quan có thẩm quyền giao thu)</t>
    </r>
  </si>
  <si>
    <r>
      <rPr>
        <sz val="11"/>
        <rFont val="Times New Roman"/>
        <family val="1"/>
      </rPr>
      <t xml:space="preserve">Dự án chuyển tiếp </t>
    </r>
    <r>
      <rPr>
        <i/>
        <sz val="11"/>
        <rFont val="Times New Roman"/>
        <family val="1"/>
      </rPr>
      <t>(Tên dự án; thời gian thực hiện; tổng mức đầu tư)</t>
    </r>
  </si>
  <si>
    <r>
      <rPr>
        <sz val="11"/>
        <rFont val="Times New Roman"/>
        <family val="1"/>
      </rPr>
      <t xml:space="preserve">Dự án mở mới </t>
    </r>
    <r>
      <rPr>
        <i/>
        <sz val="11"/>
        <rFont val="Times New Roman"/>
        <family val="1"/>
      </rPr>
      <t>(Tên dự án; thời gian thực hiện; tổng mức đầu tư)</t>
    </r>
  </si>
  <si>
    <r>
      <t>Tài trợ xuất bản (</t>
    </r>
    <r>
      <rPr>
        <i/>
        <sz val="11"/>
        <rFont val="Times New Roman"/>
        <family val="1"/>
      </rPr>
      <t>NXB KHCN</t>
    </r>
    <r>
      <rPr>
        <sz val="11"/>
        <rFont val="Times New Roman"/>
        <family val="1"/>
      </rPr>
      <t>)</t>
    </r>
  </si>
  <si>
    <t>Quyết định phê duyệt của cấp có thẩm quyền</t>
  </si>
  <si>
    <t>Tên Trường (Học viện):</t>
  </si>
  <si>
    <t>DỰ TOÁN KINH PHÍ THỰC HIỆN ĐỀ ÁN 911</t>
  </si>
  <si>
    <t>NỘI DUNG</t>
  </si>
  <si>
    <t>Số NCS đang theo học chính thức ( NCS)</t>
  </si>
  <si>
    <t>Dự kiến số NCS tuyển mới  ( NCS)</t>
  </si>
  <si>
    <t>Định mức chi theo thông tư 130/2013 quy định  (triệu đồng)</t>
  </si>
  <si>
    <t xml:space="preserve">Chia theo nguồn kinh phí </t>
  </si>
  <si>
    <t>Ngân sách nhà nước</t>
  </si>
  <si>
    <t xml:space="preserve">NSNN hỗ trợ </t>
  </si>
  <si>
    <t>Phí, lệ phí để lại</t>
  </si>
  <si>
    <t>Kinh phí chưa sử dụng kỳ trước chuyển sang</t>
  </si>
  <si>
    <t>Tổng cộng= (II-I)</t>
  </si>
  <si>
    <t>(*) Nội dung chi theo quy định tại Thông tư số 130/2013/TTLT-BTC-BGDĐT</t>
  </si>
  <si>
    <t>(Ký tên đóng dấu)</t>
  </si>
  <si>
    <t>Dự án D</t>
  </si>
  <si>
    <t>Dự án C</t>
  </si>
  <si>
    <t>...</t>
  </si>
  <si>
    <t>Dự án B</t>
  </si>
  <si>
    <t>Dự án A</t>
  </si>
  <si>
    <t>TỔNG SỐ</t>
  </si>
  <si>
    <t>Vốn đối ứng</t>
  </si>
  <si>
    <t>Vốn viện trợ</t>
  </si>
  <si>
    <t>Sự nghiệp (1)</t>
  </si>
  <si>
    <t>XDCB (1)</t>
  </si>
  <si>
    <t>Bằng tiền cho cân đối ngân sách</t>
  </si>
  <si>
    <t>Trong đó</t>
  </si>
  <si>
    <t>Tổng số vốn viện trợ chuyển cho VN nhận, sử dụng và vốn đối ứng cam kết</t>
  </si>
  <si>
    <t>Thời gian thực hiện Dự án</t>
  </si>
  <si>
    <t>Nhà tài trợ</t>
  </si>
  <si>
    <t>TÊN CHƯƠNG TRÌNH, DỰ ÁN</t>
  </si>
  <si>
    <t>Đơn vị: USD</t>
  </si>
  <si>
    <t>Loại, Khoản</t>
  </si>
  <si>
    <t>CHỈ TIÊU</t>
  </si>
  <si>
    <t>Tổng nguồn tài chính của đơn vị</t>
  </si>
  <si>
    <t>Thu sự nghiệp, dịch vụ</t>
  </si>
  <si>
    <t xml:space="preserve"> Từ các hoạt động cung cấp các dịch vụ công do nhà nước định giá</t>
  </si>
  <si>
    <t>Trong đó: Phần thu tăng thêm do thực hiện lộ trình điều chỉnh giá dịch vụ theo quy định</t>
  </si>
  <si>
    <t xml:space="preserve">Từ các hoạt động dịch vụ khác theo quy định của pháp luật </t>
  </si>
  <si>
    <t xml:space="preserve">Kinh phí nhà nước đặt hàng </t>
  </si>
  <si>
    <t>Nguồn thu phí được để lại</t>
  </si>
  <si>
    <t xml:space="preserve">Nguồn NSNN </t>
  </si>
  <si>
    <t>3.1</t>
  </si>
  <si>
    <t>Ngân sách trong nước</t>
  </si>
  <si>
    <t>3.1.1</t>
  </si>
  <si>
    <t xml:space="preserve">Kinh phí thường xuyên theo phương án tự chủ được cấp có thẩm quyền giao
</t>
  </si>
  <si>
    <t>Nhiệm vụ cấp cơ sở</t>
  </si>
  <si>
    <t>Hỗ trợ cơ sở cán bộ trẻ</t>
  </si>
  <si>
    <t>Hỗ trợ công bố công trình</t>
  </si>
  <si>
    <t>Hoạt động đài trạm</t>
  </si>
  <si>
    <t>3.1.2</t>
  </si>
  <si>
    <r>
      <t xml:space="preserve">Các nhiệm vụ không thường xuyên </t>
    </r>
    <r>
      <rPr>
        <i/>
        <sz val="12"/>
        <rFont val="Times New Roman"/>
        <family val="1"/>
      </rPr>
      <t>(chi tiết kinh phí thực hiện chương trình, dự án, đề án; kinh phí đối ứng các dự án ODA theo quyết định của cấp có thẩm quyền; mua sắm trang thiết bị theo dự án được cấp có thẩm quyền phê duyệt; kinh phí thực hiện nhiệm vụ đột xuất được cơ quan có thẩm quyền giao;..</t>
    </r>
    <r>
      <rPr>
        <sz val="12"/>
        <rFont val="Times New Roman"/>
        <family val="1"/>
      </rPr>
      <t xml:space="preserve">.) </t>
    </r>
  </si>
  <si>
    <t>3.2</t>
  </si>
  <si>
    <t>Vốn vay, viện trợ theo quy định của pháp luật</t>
  </si>
  <si>
    <t>Nguồn thu hợp pháp khác</t>
  </si>
  <si>
    <t>Sử dụng nguồn tài chính của đơn vị</t>
  </si>
  <si>
    <t>Chi từ nguồn thu sự nghiệp, dịch vụ</t>
  </si>
  <si>
    <t>Chi tiền lương</t>
  </si>
  <si>
    <t>Chi hoạt động bộ máy</t>
  </si>
  <si>
    <t>Chi hoạt động chuyên môn</t>
  </si>
  <si>
    <t>Trích khấu hao tài sản cố định theo quy định</t>
  </si>
  <si>
    <t>Chi khác theo quy định</t>
  </si>
  <si>
    <t>1.6</t>
  </si>
  <si>
    <t>Nộp thuế và các khoản nộp NSNN khác theo quy định</t>
  </si>
  <si>
    <t>Chi từ nguồn thu phí được để lại</t>
  </si>
  <si>
    <t>Kinh phí thường xuyên</t>
  </si>
  <si>
    <t>Kinh phí không thường xuyên</t>
  </si>
  <si>
    <t xml:space="preserve">Chi từ nguồn NSNN </t>
  </si>
  <si>
    <t>Chi từ nguồn thu hợp pháp khác</t>
  </si>
  <si>
    <t>Hoạt động đào tạo đại học</t>
  </si>
  <si>
    <t>Hoạt động đào tạo sau đại học</t>
  </si>
  <si>
    <t xml:space="preserve">Kinh phí thực hiện chính sách miễn giảm học phí theo NĐ 86/ NĐ-CP
</t>
  </si>
  <si>
    <t>3.1.3</t>
  </si>
  <si>
    <r>
      <t xml:space="preserve"> Từ các hoạt động cung cấp các dịch vụ công do nhà nước định giá </t>
    </r>
    <r>
      <rPr>
        <i/>
        <sz val="12"/>
        <rFont val="Times New Roman"/>
        <family val="1"/>
      </rPr>
      <t>(Học phí)</t>
    </r>
  </si>
  <si>
    <r>
      <t xml:space="preserve">Các nhiệm vụ không thường xuyên </t>
    </r>
    <r>
      <rPr>
        <i/>
        <sz val="12"/>
        <rFont val="Times New Roman"/>
        <family val="1"/>
      </rPr>
      <t>(chi tiết  kinh phí thực hiện chương trình, dự án, đề án; kinh phí đối ứng các dự án ODA theo quyết định của cấp có thẩm quyền; mua sắm trang thiết bị theo dự án được cấp có thẩm quyền phê duyệt; kinh phí thực hiện nhiệm vụ đột xuất được cơ quan có thẩm quyền giao;..</t>
    </r>
    <r>
      <rPr>
        <sz val="12"/>
        <rFont val="Times New Roman"/>
        <family val="1"/>
      </rPr>
      <t xml:space="preserve">.) </t>
    </r>
  </si>
  <si>
    <t xml:space="preserve">(Dùng cho đơn vị sự nghiệp lĩnh vực giáo dục đào tạo báo cáo cơ quan cấp trên) </t>
  </si>
  <si>
    <t>Đơn vị tính</t>
  </si>
  <si>
    <t>Các cấp học và trình độ đào tạo theo quy định của Luật Giáo dục</t>
  </si>
  <si>
    <t>Giáo dục đào tạo đại học</t>
  </si>
  <si>
    <t>Số học sinh</t>
  </si>
  <si>
    <t>a</t>
  </si>
  <si>
    <t>Số học sinh ra trường</t>
  </si>
  <si>
    <t>b</t>
  </si>
  <si>
    <t>Số học sinh tuyển mới</t>
  </si>
  <si>
    <t>c</t>
  </si>
  <si>
    <t>Số học sinh có mặt tại thời điểm 31/5</t>
  </si>
  <si>
    <t>d</t>
  </si>
  <si>
    <t>Số học sinh bình quân (1)</t>
  </si>
  <si>
    <t xml:space="preserve">  Trong đó: - Số học sinh được miễn học phí</t>
  </si>
  <si>
    <t xml:space="preserve">                   - Số học sinh được giảm học phí</t>
  </si>
  <si>
    <t xml:space="preserve">                   - Số học sinh được hỗ trợ chí phí học tập</t>
  </si>
  <si>
    <t xml:space="preserve">                   - Số học sinh được hỗ trợ …</t>
  </si>
  <si>
    <t>Tổng kinh phí NSNN cấp</t>
  </si>
  <si>
    <t>Triệu đồng</t>
  </si>
  <si>
    <t>Kinh phí giao tự chủ</t>
  </si>
  <si>
    <t xml:space="preserve"> - Quỹ lương và các khoản có tính chất lương</t>
  </si>
  <si>
    <t xml:space="preserve"> - Chi hoạt động chuyên môn</t>
  </si>
  <si>
    <t xml:space="preserve"> - Chi hoạt động quản lý</t>
  </si>
  <si>
    <t>Kinh phí không giao tự chủ</t>
  </si>
  <si>
    <t xml:space="preserve"> Chi tiết theo từng khoản chi, chính sách</t>
  </si>
  <si>
    <t>Giáo dục sau đại học</t>
  </si>
  <si>
    <t>Đào tạo và bồi dưỡng cán bộ công chức Nhà nước</t>
  </si>
  <si>
    <t>Chỉ tiêu đào tạo, bổi dưỡng ở trong nước</t>
  </si>
  <si>
    <t>Chỉ tiêu đào tạo, bổi dưỡng ở nước ngoài</t>
  </si>
  <si>
    <t>Đào tạo cao học</t>
  </si>
  <si>
    <t>Ghi chú: (1) Tính theo phương pháp bình quân gia quyền và chỉ tính số học sinh trong hạn</t>
  </si>
  <si>
    <t xml:space="preserve">                    - Gia hạn</t>
  </si>
  <si>
    <t xml:space="preserve">                    - Quá hạn</t>
  </si>
  <si>
    <t>Đào tạo nghiên cứu sinh</t>
  </si>
  <si>
    <t>Viện Hàn Lâm Khoa Học &amp; Công Nghệ Việt Nam</t>
  </si>
  <si>
    <t xml:space="preserve">Đơn vị: </t>
  </si>
  <si>
    <t>Tổng số người làm việc được cấp có thẩm quyền giao (Người)</t>
  </si>
  <si>
    <t xml:space="preserve">Quỹ lương, phụ cấp và các khoản đóng góp theo lương của biên chế </t>
  </si>
  <si>
    <t>Nguồn kinh phí bảo đảm</t>
  </si>
  <si>
    <t>Lương theo ngạch, bậc</t>
  </si>
  <si>
    <t>Phụ cấp theo lương</t>
  </si>
  <si>
    <t>Các khoản đóng góp theo lương</t>
  </si>
  <si>
    <t>Nguồn NSNN</t>
  </si>
  <si>
    <t>Nguồn thu sự nghiệp, dịch vụ</t>
  </si>
  <si>
    <t>Nguồn phí được để lại</t>
  </si>
  <si>
    <t>2=3+4+5</t>
  </si>
  <si>
    <t>11=12+13+14</t>
  </si>
  <si>
    <t>Tổng số người làm việc được cấp có thẩm quyền giao có mặt tại thời điểm 31/12 (Người)</t>
  </si>
  <si>
    <t>3=4+5+6</t>
  </si>
  <si>
    <t>13=14+15+16</t>
  </si>
  <si>
    <t>Trong đó số học sinh trong hạn:</t>
  </si>
  <si>
    <r>
      <t xml:space="preserve">Kinh phí </t>
    </r>
    <r>
      <rPr>
        <i/>
        <sz val="12"/>
        <color theme="1"/>
        <rFont val="Times New Roman"/>
        <family val="1"/>
      </rPr>
      <t>(triệu đồng)</t>
    </r>
  </si>
  <si>
    <r>
      <t xml:space="preserve">Đề tài thuộc các Chương trình giao cho các Bộ, ngành khác </t>
    </r>
    <r>
      <rPr>
        <sz val="12"/>
        <color theme="1"/>
        <rFont val="Times New Roman"/>
        <family val="1"/>
      </rPr>
      <t>(Bộ TN&amp;MT, Bộ Công thương, Bộ NN&amp;PTNT,...)</t>
    </r>
  </si>
  <si>
    <r>
      <t xml:space="preserve">Các đề tài khác </t>
    </r>
    <r>
      <rPr>
        <sz val="12"/>
        <color theme="1"/>
        <rFont val="Times New Roman"/>
        <family val="1"/>
      </rPr>
      <t>(Từ cấp Viện Hàn lâm KHCNVN trở lên: đề tài giao đột xuất, các nhiệm vụ khác ...)</t>
    </r>
  </si>
  <si>
    <t>ĐVT: triệu đồng</t>
  </si>
  <si>
    <t>N/V cấp Bộ, Tỉnh</t>
  </si>
  <si>
    <t>N/V cấp cơ sở</t>
  </si>
  <si>
    <t>Số N/V khoán đến sản phẩm cuối cùng</t>
  </si>
  <si>
    <t>Số N/V khoán đến từng phần</t>
  </si>
  <si>
    <t>Biểu 6_Sơ kết</t>
  </si>
  <si>
    <t xml:space="preserve">  </t>
  </si>
  <si>
    <t>Biểu 11_ Kế hoạch</t>
  </si>
  <si>
    <t>Biểu 12_ Kế hoạch</t>
  </si>
  <si>
    <t>KẾT QUẢ TRIỂN KHAI THỰC HIỆN CƠ CHẾ KHOÁN ĐỐI VỚI NHIỆM VỤ KH&amp;CN</t>
  </si>
  <si>
    <t>Biểu 14_Kế hoạch</t>
  </si>
  <si>
    <t>Năm</t>
  </si>
  <si>
    <t>Đề tài thuộc Chương trình phát triển khoa học cơ bản trong lĩnh vực Hoá học, Khoa học sự sống, Khoa học trái đất và Khoa học biển giai đoạn 2017 - 2025 (theo QĐ 562 của Thủ tướng Chính phủ)</t>
  </si>
  <si>
    <t>Đề tài thuộc Chương trình Vật lý đến năm 2020 cấp Viện Hàn lâm KHCNVN</t>
  </si>
  <si>
    <t>Các nhiệm vụ phát triển công nghệ, ứng dụng triển khai</t>
  </si>
  <si>
    <t>Dự án SXTN cấp Viện Hàn lâm</t>
  </si>
  <si>
    <t>Đề tài hợp tác với Bộ, Ngành, Địa phương</t>
  </si>
  <si>
    <t>Đề tài phát triển công nghệ</t>
  </si>
  <si>
    <t>Dự án Phát triển sản phẩm thương mại</t>
  </si>
  <si>
    <t>e</t>
  </si>
  <si>
    <t>Các đề tài ứng dụng KHCN đặt hàng</t>
  </si>
  <si>
    <t>Công văn</t>
  </si>
  <si>
    <r>
      <t xml:space="preserve">Xuất sứ 
</t>
    </r>
    <r>
      <rPr>
        <sz val="12"/>
        <color rgb="FF000000"/>
        <rFont val="Times New Roman"/>
        <family val="1"/>
      </rPr>
      <t>(ghi rõ xuất xứ của nhiệm vụ…)</t>
    </r>
  </si>
  <si>
    <t>Tên Chương trình/Đề án</t>
  </si>
  <si>
    <t>Chỉ tiêu/Mục tiêu đề ra</t>
  </si>
  <si>
    <t>Lý do</t>
  </si>
  <si>
    <t>Kết quả đã đạt được</t>
  </si>
  <si>
    <t>Đánh giá
 mức độ hoàn thành (%)</t>
  </si>
  <si>
    <t>Nội dung công việc</t>
  </si>
  <si>
    <t>Đơn vị</t>
  </si>
  <si>
    <t>Số nhiệm vụ KH&amp;CN được triển khai</t>
  </si>
  <si>
    <t>Kết quả đã đạt được (số lượng)</t>
  </si>
  <si>
    <t>Lĩnh vực tự nhiên</t>
  </si>
  <si>
    <t>Lĩnh vực kỹ thuật và công nghệ</t>
  </si>
  <si>
    <t>Lĩnh vực nông nghiệp</t>
  </si>
  <si>
    <t>Lĩnh vực y, dược</t>
  </si>
  <si>
    <t>Lĩnh vực xã hội</t>
  </si>
  <si>
    <t>Lĩnh vực nhân văn</t>
  </si>
  <si>
    <t>Công tác đánh giá, thẩm định, giám định và chuyển giao công nghệ</t>
  </si>
  <si>
    <t>N.vụ</t>
  </si>
  <si>
    <t>Thẩm định/có ý kiến về công nghệ dự án đầu tư</t>
  </si>
  <si>
    <t>Thẩm định hợp đồng chuyển giao công nghệ</t>
  </si>
  <si>
    <t>Giám định công nghệ</t>
  </si>
  <si>
    <t>Công tác phát triển năng lượng nguyên tử, an toàn bức xạ hạt nhân</t>
  </si>
  <si>
    <t>Số nguồn phóng xạ kín</t>
  </si>
  <si>
    <t>Số nguồn phóng xạ đã qua sử dụng</t>
  </si>
  <si>
    <t>Số thiết bị bức xạ được lắp đặt mới</t>
  </si>
  <si>
    <t>Trong lĩnh vực Y tế</t>
  </si>
  <si>
    <t>Trong lĩnh vực Công nghiệp</t>
  </si>
  <si>
    <t>Trong An ninh hải quan</t>
  </si>
  <si>
    <t>Lượng đồng vị, dược chất phóng xạ được sử dụng trong Y tế</t>
  </si>
  <si>
    <t>Thẩm định công nghệ các dự án đầu tư ứng dụng bức xạ và đồng vị phóng xạ</t>
  </si>
  <si>
    <t>Thẩm định hợp đồng chuyển giao công nghệ bức xạ và đồng vị phóng xạ</t>
  </si>
  <si>
    <t>Hướng dẫn hồ sơ cấp phép cho các cơ sở</t>
  </si>
  <si>
    <t>Thẩm định, cấp phép hoạt động cho các cơ sở đạt tiêu chuẩn An toàn bức xạ</t>
  </si>
  <si>
    <t>Công tác Sở hữu trí tuệ</t>
  </si>
  <si>
    <t>Số hồ sơ hướng dẫn các tổ chức, cá nhân xác lập và bảo vệ quyền sở hữu trí tuệ</t>
  </si>
  <si>
    <t>Số đơn đăng ký nộp</t>
  </si>
  <si>
    <t>Số văn bằng được cấp</t>
  </si>
  <si>
    <t>Số vụ xử lý xâm phạm quyền sở hữu công nghiệp</t>
  </si>
  <si>
    <t>Số các dự án phát triển tài sản trí tuệ được hỗ trợ</t>
  </si>
  <si>
    <t>Số sáng kiến, cải tiến được công nhận</t>
  </si>
  <si>
    <t>Công tác thông tin và thống kê KH&amp;CN</t>
  </si>
  <si>
    <t>Bổ sung, phát triển nguồn tài liệu (tài liệu giấy, tài liệu điện tử, cơ sở dữ liệu trực tuyến…)</t>
  </si>
  <si>
    <t>Ấn phẩm thông tin đã phát hành</t>
  </si>
  <si>
    <t>Tạp chí/bản tin KH&amp;CN</t>
  </si>
  <si>
    <t>Phóng sự trên đài truyền hình</t>
  </si>
  <si>
    <t>Xây dựng CSDL (CSDL mới, cập nhật biểu ghi trong CSDL, số hoá tài liệu đưa vào CSDL,…)</t>
  </si>
  <si>
    <t>Nhiệm vụ KHCN đang tiến hành</t>
  </si>
  <si>
    <t>Nhiệm vụ KHCN đã đăng ký kết quả thực hiện</t>
  </si>
  <si>
    <t>Nhiệm vụ KHCN được ứng dụng</t>
  </si>
  <si>
    <t>Thống kê KHCN</t>
  </si>
  <si>
    <t>Thông tin về nhiệm vụ KHCN</t>
  </si>
  <si>
    <t>Số cuộc điều tra/số phiếu thu được tương ứng</t>
  </si>
  <si>
    <t>Báo cáo thống kê cơ sở</t>
  </si>
  <si>
    <t>Báo cáo thống kê tổng hợp</t>
  </si>
  <si>
    <t>Kết quả khác (nếu nổi trội)</t>
  </si>
  <si>
    <t>Công tác tiêu chuẩn - đo lường - chất lượng</t>
  </si>
  <si>
    <t>Số phương tiện đo được kiểm định</t>
  </si>
  <si>
    <t>Số lượng Tiêu chuẩn kỹ thuật mới được áp dụng</t>
  </si>
  <si>
    <t>Số lượng Quy chuẩn kỹ thuật mới được áp dụng</t>
  </si>
  <si>
    <t>Số đơn vị hành chính nhà nước đã công bố áp dụng hệ thống quản lý chất lượng theo TCVN ISO 9001:2008, ISO 9001:2015</t>
  </si>
  <si>
    <t>Số cuộc kiểm tra chất lượng sản phẩm, hàng hoá</t>
  </si>
  <si>
    <t>Số mẫu được thử nghiệm và thông báo kết quả</t>
  </si>
  <si>
    <t>Công tác thanh tra</t>
  </si>
  <si>
    <t>Số cuộc thanh tra</t>
  </si>
  <si>
    <t>Số lượt đơn vị thanh tra</t>
  </si>
  <si>
    <t>Số vụ vi phạm  phát hiện xử lý (nếu có)</t>
  </si>
  <si>
    <t>Số tiền xử phạt (nếu có)</t>
  </si>
  <si>
    <t>Hoạt động đổi mới công nghệ</t>
  </si>
  <si>
    <t>Số nhiệm vụ hỗ trợ đổi mới công nghệ cho doanh nghiệp do các bộ, tỉnh/thành phố trực thuộc TW phê duyệt</t>
  </si>
  <si>
    <t>Số doanh nghiệp có hoạt động sản xuất, kinh doanh trong năm</t>
  </si>
  <si>
    <t>Số công nghệ được chuyển giao, đưa vào ứng dụng</t>
  </si>
  <si>
    <t>Số hợp đồng chuyển giao công nghệ được thực hiện</t>
  </si>
  <si>
    <t>Tổng giá trị hợp đồng chuyển giao công nghệ</t>
  </si>
  <si>
    <t>Công tác sử dụng, trọng dụng cá nhân hoạt động KHCN</t>
  </si>
  <si>
    <t>Bổ nhiệm đặc cách vào hạng chức danh nghiên cứu khoa học, chức danh công nghệ</t>
  </si>
  <si>
    <t>Thăng hạng đặc cách vào hạng chức danh nghiên cứu khoa học, chức danh công nghệ</t>
  </si>
  <si>
    <t>Kéo dài thời gian công tác</t>
  </si>
  <si>
    <t>Trọng dụng nhà khoa học đầu ngành</t>
  </si>
  <si>
    <t>Trọng dụng nhà khoa học trẻ tài năng</t>
  </si>
  <si>
    <t>Trọng dụng nhà khoa học được giao chủ trì nhiệm vụ cấp quốc gia đặc biệt quan trọng</t>
  </si>
  <si>
    <t>Công tác hỗ trợ hình thành và phát triển doanh nghiệp KHCN</t>
  </si>
  <si>
    <t>Hỗ trợ và hình thành phát triển doanh nghiệp KHCN</t>
  </si>
  <si>
    <t>Thành lập cơ sở ươm tạo công ngệ, ươm tạo doanh nghiệp KHCN</t>
  </si>
  <si>
    <t>Hỗ trợ cá nhân, tổ chức, doanh nghiệp, các nhóm nghiên cứu mạnh được ươm tạo công nghệ, ươm tạo doanh nghiệp KHCN tại các cơ sở và đầu mối ươm tạo công nghệ, ươm tạo doanh nghiệp KHCN</t>
  </si>
  <si>
    <t>Tổ chức đào tạo, bồi dưỡng cho đối tượng thành lập doanh nghiệp KHCN</t>
  </si>
  <si>
    <t>Hỗ trợ các tổ chức KHCN công lập chưa chuyển đổi  thực hiện cơ chế tự chủ, tự chịu trách nhiệm</t>
  </si>
  <si>
    <t>Công tác phát triển thị trường KHCN</t>
  </si>
  <si>
    <t>Giá trị giao dịch mua bán các sản phẩm và dịch vụ KHCN trên thị trường</t>
  </si>
  <si>
    <t>Tỷ trọng giao dịch mua bán tài sản trí tuệ trên giá trị giao dịch mua bán các sản phẩm và dịch vụ KHCN</t>
  </si>
  <si>
    <t>Hỗ trợ Hệ sinh thái khởi nghiệp ĐMST quốc gia</t>
  </si>
  <si>
    <t>Số doanh nghiệp khởi nghiệp ĐMST được hình thành (doanh nghiệp có khả năng tăng trưởng nhanh dựa trên khai thác tài sản trí tuệ, công nghệ, mô hình kinh doanh mới)</t>
  </si>
  <si>
    <t>Số lượng dự án khởi nghiệp ĐMST được hỗ trợ</t>
  </si>
  <si>
    <t>Số lượng doanh nghiệp khởi nghiệp ĐMST được hỗ trợ</t>
  </si>
  <si>
    <t>Số lượng doanh nghiệp khởi nghiệp sáng tạo tham gia gọi vốn được từ các nhà đầu tư mạo hiểm, thực hiện mua bán và sáp nhập/tổng giá trị</t>
  </si>
  <si>
    <t>Số lượng các tổ chức ươm tạo, hỗ trợ khởi nghiệp ĐMST</t>
  </si>
  <si>
    <t>DA</t>
  </si>
  <si>
    <t>HĐ</t>
  </si>
  <si>
    <t>CN</t>
  </si>
  <si>
    <t>Nguồn</t>
  </si>
  <si>
    <t>Số nguồn phóng xạ được lắp đặt mới</t>
  </si>
  <si>
    <t>Thiết bị</t>
  </si>
  <si>
    <t>Curie (Ci)</t>
  </si>
  <si>
    <t>Cơ sở</t>
  </si>
  <si>
    <t>Giấy phép</t>
  </si>
  <si>
    <t>Hồ sơ</t>
  </si>
  <si>
    <t>Đơn</t>
  </si>
  <si>
    <t>Văn bằng</t>
  </si>
  <si>
    <t>Vụ</t>
  </si>
  <si>
    <t>SK</t>
  </si>
  <si>
    <t>Tài liệu/biểu ghi/CSDL</t>
  </si>
  <si>
    <t>Ấn phẩm, phút</t>
  </si>
  <si>
    <t>Tạp chí/bản tin</t>
  </si>
  <si>
    <t>Buổi phát</t>
  </si>
  <si>
    <t>CSDL/biểu ghi/trang tài liệu</t>
  </si>
  <si>
    <t>Số cuộc/số phiếu</t>
  </si>
  <si>
    <t>Báo cáo</t>
  </si>
  <si>
    <t>Phương tiện</t>
  </si>
  <si>
    <t>Tiêu chuẩn</t>
  </si>
  <si>
    <t>Quy chuẩn</t>
  </si>
  <si>
    <t>Cuộc</t>
  </si>
  <si>
    <t>Mẫu</t>
  </si>
  <si>
    <t>Tr.đ</t>
  </si>
  <si>
    <t>DN</t>
  </si>
  <si>
    <t>Công nghệ</t>
  </si>
  <si>
    <t>Đối tượng</t>
  </si>
  <si>
    <t>%</t>
  </si>
  <si>
    <t>DN/Tổng giá trị</t>
  </si>
  <si>
    <t>Tổ chức</t>
  </si>
  <si>
    <t>Nguồn khác</t>
  </si>
  <si>
    <t>(12)</t>
  </si>
  <si>
    <t>(13)</t>
  </si>
  <si>
    <r>
      <t xml:space="preserve">Tổng kinh phí đã phê duyệt thực hiện nhiệm vụ </t>
    </r>
    <r>
      <rPr>
        <i/>
        <sz val="12"/>
        <color rgb="FF000000"/>
        <rFont val="Times New Roman"/>
        <family val="1"/>
      </rPr>
      <t>(triệu đồng)</t>
    </r>
  </si>
  <si>
    <t>Số còn lại</t>
  </si>
  <si>
    <t>Số đã thực hiện năm trước</t>
  </si>
  <si>
    <t xml:space="preserve">Tên đề tài, 
nhiệm vụ  </t>
  </si>
  <si>
    <r>
      <t xml:space="preserve">Quyết định phê duyệt nhiệm vụ 
</t>
    </r>
    <r>
      <rPr>
        <i/>
        <sz val="12"/>
        <color rgb="FF000000"/>
        <rFont val="Times New Roman"/>
        <family val="1"/>
      </rPr>
      <t>(số ngày tháng năm)</t>
    </r>
  </si>
  <si>
    <t>(14)</t>
  </si>
  <si>
    <t>Số doanh nghiệp có hoạt động đổi mới công nghệ*</t>
  </si>
  <si>
    <r>
      <t xml:space="preserve">* Doanh nghiệp trong năm có một trong các hoạt động sau đây được coi là đổi mới công nhgệ:
</t>
    </r>
    <r>
      <rPr>
        <sz val="10"/>
        <color theme="1"/>
        <rFont val="Times New Roman"/>
        <family val="1"/>
      </rPr>
      <t>1. Thực hiện nghiên cứu phát triển công nghệ có kết quả được chuyển giao, đánh giá, nghiệm thu hoặc ứng dụng vào sản xuất kinh doanh hoặc có đăng ký sở hữu trí tuệ (sáng chế, giải pháp hữu ích, kiểu dáng công nghiệp).
2. Có nhận chuyển giao công nghệ hoặc đầu tư, mua sắm mới hoặc nâng cấp máy móc, thiết bị hoặc thay đổi quy trình sản xuất để tạo ra sản phẩm mới, cải tiến sản phẩm hoặc sản xuất hiệu quả hơn (giảm giá thành sản xuất sản phẩm; giảm tiêu thụ năng lượng; nguyên, nhiên, vật liệu; giảm phát thải, đạt các chỉ tiêu về môi trường...).
3. Đưa vào áp dụng các hệ thống quản lý, mô hình, công cụ cải tiến năng suất và chất lượng như: ISO, HACCP, GMP (thực hành sản xuất tốt); KPI (Đo lượng hiệu suất); TPM (duy trì năng suất toàn diện); TQM (quản lý chất lượng toàn diện); PMS (cải tiến năng suất toàn diện); thực hành 5S, Six Sigma, Kaizen,...
4. Đạt được các tiêu chuẩn, chứng nhận chuyên ngành: VietGap, Global Gap, GMP, BRC (Tiêu chuẩn thực phẩm toàn cầu),... hoặc nâng cấp lên mức tiêu chuẩn cao hơn (ví dụ: GMP - ASEAN -&gt; GMP-WHO -&gt; PIC/S -&gt; EU-GMP) hoặc đạt được các chứng chỉ quốc tế (chứng chỉ ASTM của Mỹ; JISG3505, JIS3112 của Nhật Bản;...).</t>
    </r>
  </si>
  <si>
    <t>Đề tài thuộc Chương trình phát triển KH cơ bản trong lĩnh vực Hoá học, Khoa học sự sống, Khoa học trái đất và Khoa học biển giai đoạn 2017 - 2025 (Theo QĐ 562/QĐ_TTg)</t>
  </si>
  <si>
    <t>Đề tài hợp tác với Bộ, Ngành, địa phương</t>
  </si>
  <si>
    <t>Đề tài phát triển công ngệ</t>
  </si>
  <si>
    <t>Dự án phát triển sản phẩm thương mại</t>
  </si>
  <si>
    <t>Các đề tài ứng dụng KHCN</t>
  </si>
  <si>
    <t>Dự án SXTN cấp VHL</t>
  </si>
  <si>
    <t>TT</t>
  </si>
  <si>
    <t>Họ và tên</t>
  </si>
  <si>
    <t>Ngày tháng năm sinh</t>
  </si>
  <si>
    <t>Thời điểm đề nghị tinh giản biên chế</t>
  </si>
  <si>
    <t>Được hưởng chính sách</t>
  </si>
  <si>
    <t>Số kinh phí để thực hiện chế độ tinh giản biên chế</t>
  </si>
  <si>
    <t>Lý do tinh giản</t>
  </si>
  <si>
    <t>Nghỉ hưu trước tuổi</t>
  </si>
  <si>
    <t>Chuyển sang làm việc ở các cơ sở không sử dụng kinh phí thường xuyên từ NSNN</t>
  </si>
  <si>
    <t>Thôi việc ngay</t>
  </si>
  <si>
    <t>Thôi việc sau khi đi học nghề</t>
  </si>
  <si>
    <t xml:space="preserve"> (Gửi kèm bảng tính chi tiết của từng đối tượng)</t>
  </si>
  <si>
    <t>Biểu 15_Kế hoạch</t>
  </si>
  <si>
    <t>Biểu 7_Sơ kết</t>
  </si>
  <si>
    <t>Đề tài: (Theo Lĩnh vực...)</t>
  </si>
  <si>
    <t>Đề tài: ..(Thuộc hướng ưu tiên..)</t>
  </si>
  <si>
    <t>Đề tài: ..(Theo lĩnh vực....)</t>
  </si>
  <si>
    <t>Đề tài:..(Thuộc hướng ưu tiên..)</t>
  </si>
  <si>
    <t>Thời gian</t>
  </si>
  <si>
    <t>Biểu 3_Sơ kết</t>
  </si>
  <si>
    <t>Biểu 8_Sơ kết</t>
  </si>
  <si>
    <t>Biểu 9_ Kế hoạch</t>
  </si>
  <si>
    <t>Biểu 13_ Kế hoạch</t>
  </si>
  <si>
    <t>Biểu 23_Kế hoạch</t>
  </si>
  <si>
    <t>Biểu 22_Kế hoạch</t>
  </si>
  <si>
    <t>Biểu 21_Kế hoạch</t>
  </si>
  <si>
    <t>Biểu số 20_Kế hoạch</t>
  </si>
  <si>
    <t>Biểu 19_Kế hoạch</t>
  </si>
  <si>
    <t>Biểu 18_Kế hoạch</t>
  </si>
  <si>
    <t>Biểu 17_Kế hoạch</t>
  </si>
  <si>
    <t>Biểu 16_Kế hoạch</t>
  </si>
  <si>
    <t>Thời gian thực hiện</t>
  </si>
  <si>
    <t xml:space="preserve"> (Gửi kèm minh chứng)</t>
  </si>
  <si>
    <t>Họ và Tên</t>
  </si>
  <si>
    <t xml:space="preserve">Chức danh (*) </t>
  </si>
  <si>
    <t>Nam/Nữ</t>
  </si>
  <si>
    <t>Ngày sinh</t>
  </si>
  <si>
    <t>Quyết định ngạch NCVCC</t>
  </si>
  <si>
    <t>Quyết định công tác</t>
  </si>
  <si>
    <t>Công tác đến năm (kể cả kéo dài)</t>
  </si>
  <si>
    <t>Đơn vị công tác</t>
  </si>
  <si>
    <t>(*) Ghi rõ chức danh (GS/PGS/TS)./.</t>
  </si>
  <si>
    <t>Biểu 24_Kế hoạch</t>
  </si>
  <si>
    <t>……../BKHCN-KHTC ngày ….../…../2021</t>
  </si>
  <si>
    <t>Đề tài thuộc Chương trình khác (ghi rõ tên Chương trình)</t>
  </si>
  <si>
    <t>Nhiệm vụ hỗ trợ NCVCC</t>
  </si>
  <si>
    <t>Nhiệm vụ: .............</t>
  </si>
  <si>
    <t>Các nhiệm vụ hỗ trợ NCVCC</t>
  </si>
  <si>
    <t>Ghi chú: Biểu này dành riêng cho Chương trình KHCN Vũ trụ và các Chương trình mở mới</t>
  </si>
  <si>
    <t>(Triệu đồng)</t>
  </si>
  <si>
    <t>Tên Dự án</t>
  </si>
  <si>
    <t>Chủ nhiệm dự án</t>
  </si>
  <si>
    <t>Cơ quan chủ trì</t>
  </si>
  <si>
    <t>Quyết định Phê duyệt dự án</t>
  </si>
  <si>
    <t xml:space="preserve">Tổng Kinh phí </t>
  </si>
  <si>
    <t>Kinh phí đã được giao dự toán từ đầu dự án</t>
  </si>
  <si>
    <t>Dự án viện trợ Phi chính phủ:</t>
  </si>
  <si>
    <t>….</t>
  </si>
  <si>
    <t>Dự án viện trợ ODA:</t>
  </si>
  <si>
    <t>Biểu 25_Kế hoạch</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</si>
</sst>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_);[Red]\(&quot;$&quot;#,##0\)"/>
    <numFmt numFmtId="43" formatCode="_(* #,##0.00_);_(* \(#,##0.00\);_(* &quot;-&quot;??_);_(@_)"/>
    <numFmt numFmtId="164" formatCode="_-* #,##0.00\ _₫_-;\-* #,##0.00\ _₫_-;_-* &quot;-&quot;??\ _₫_-;_-@_-"/>
    <numFmt numFmtId="165" formatCode="0.0"/>
    <numFmt numFmtId="166" formatCode="&quot;\&quot;#,##0.00;[Red]&quot;\&quot;&quot;\&quot;&quot;\&quot;&quot;\&quot;&quot;\&quot;&quot;\&quot;\-#,##0.00"/>
    <numFmt numFmtId="167" formatCode="&quot;\&quot;#,##0;[Red]&quot;\&quot;&quot;\&quot;\-#,##0"/>
    <numFmt numFmtId="168" formatCode="\$#,##0\ ;\(\$#,##0\)"/>
    <numFmt numFmtId="169" formatCode="#,###;\-#,###;&quot;&quot;;_(@_)"/>
    <numFmt numFmtId="170" formatCode="#,##0\ &quot;DM&quot;;\-#,##0\ &quot;DM&quot;"/>
    <numFmt numFmtId="171" formatCode="0.000%"/>
    <numFmt numFmtId="172" formatCode="&quot;￥&quot;#,##0;&quot;￥&quot;\-#,##0"/>
    <numFmt numFmtId="173" formatCode="00.000"/>
    <numFmt numFmtId="174" formatCode="_-* #,##0_-;\-* #,##0_-;_-* &quot;-&quot;_-;_-@_-"/>
    <numFmt numFmtId="175" formatCode="_-* #,##0.00_-;\-* #,##0.00_-;_-* &quot;-&quot;??_-;_-@_-"/>
    <numFmt numFmtId="176" formatCode="_-&quot;$&quot;* #,##0_-;\-&quot;$&quot;* #,##0_-;_-&quot;$&quot;* &quot;-&quot;_-;_-@_-"/>
    <numFmt numFmtId="177" formatCode="_-&quot;$&quot;* #,##0.00_-;\-&quot;$&quot;* #,##0.00_-;_-&quot;$&quot;* &quot;-&quot;??_-;_-@_-"/>
    <numFmt numFmtId="178" formatCode="#\ ###\ ###.00_);\(#\ ###\ ###.00\)"/>
  </numFmts>
  <fonts count="94">
    <font>
      <sz val="11"/>
      <color theme="1"/>
      <name val="UVnTime"/>
      <family val="2"/>
      <charset val="163"/>
    </font>
    <font>
      <b/>
      <sz val="13"/>
      <color rgb="FF000000"/>
      <name val="Times New Roman"/>
      <family val="1"/>
    </font>
    <font>
      <b/>
      <sz val="12"/>
      <color rgb="FF000000"/>
      <name val="Times New Roman"/>
      <family val="1"/>
    </font>
    <font>
      <sz val="12"/>
      <color rgb="FF000000"/>
      <name val="Times New Roman"/>
      <family val="1"/>
    </font>
    <font>
      <b/>
      <sz val="11"/>
      <color rgb="FF000000"/>
      <name val="Times New Roman"/>
      <family val="1"/>
    </font>
    <font>
      <i/>
      <sz val="12"/>
      <color rgb="FF000000"/>
      <name val="Times New Roman"/>
      <family val="1"/>
    </font>
    <font>
      <sz val="11"/>
      <color theme="1"/>
      <name val="Times New Roman"/>
      <family val="1"/>
    </font>
    <font>
      <b/>
      <sz val="12"/>
      <color theme="1"/>
      <name val="Times New Roman"/>
      <family val="1"/>
    </font>
    <font>
      <i/>
      <sz val="13"/>
      <color rgb="FF000000"/>
      <name val="Times New Roman"/>
      <family val="1"/>
    </font>
    <font>
      <i/>
      <sz val="11"/>
      <color theme="1"/>
      <name val="Times New Roman"/>
      <family val="1"/>
    </font>
    <font>
      <i/>
      <sz val="12"/>
      <color theme="1"/>
      <name val="Times New Roman"/>
      <family val="1"/>
    </font>
    <font>
      <sz val="12"/>
      <color theme="1"/>
      <name val="Times New Roman"/>
      <family val="1"/>
    </font>
    <font>
      <sz val="12"/>
      <color theme="1"/>
      <name val="UVnTime"/>
      <family val="2"/>
      <charset val="163"/>
    </font>
    <font>
      <b/>
      <sz val="11"/>
      <color theme="1"/>
      <name val="Times New Roman"/>
      <family val="1"/>
    </font>
    <font>
      <i/>
      <sz val="12"/>
      <color indexed="8"/>
      <name val="Times New Roman"/>
      <family val="1"/>
    </font>
    <font>
      <b/>
      <sz val="12"/>
      <color rgb="FF000000"/>
      <name val="Times New Roman"/>
      <family val="1"/>
      <charset val="163"/>
    </font>
    <font>
      <b/>
      <sz val="11"/>
      <color theme="1"/>
      <name val="Times New Roman"/>
      <family val="1"/>
      <charset val="163"/>
    </font>
    <font>
      <sz val="12"/>
      <color rgb="FF000000"/>
      <name val="Times New Roman"/>
      <family val="1"/>
      <charset val="163"/>
    </font>
    <font>
      <sz val="12"/>
      <name val=".VnArial Narrow"/>
      <family val="2"/>
    </font>
    <font>
      <b/>
      <sz val="12"/>
      <name val="Times New Roman"/>
      <family val="1"/>
    </font>
    <font>
      <sz val="12"/>
      <name val="Times New Roman"/>
      <family val="1"/>
    </font>
    <font>
      <i/>
      <sz val="12"/>
      <name val="Times New Roman"/>
      <family val="1"/>
    </font>
    <font>
      <b/>
      <sz val="13"/>
      <name val="Times New Roman"/>
      <family val="1"/>
    </font>
    <font>
      <b/>
      <u/>
      <sz val="12"/>
      <name val="Times New Roman"/>
      <family val="1"/>
    </font>
    <font>
      <b/>
      <i/>
      <sz val="12"/>
      <name val="Times New Roman"/>
      <family val="1"/>
    </font>
    <font>
      <b/>
      <i/>
      <u/>
      <sz val="12"/>
      <name val="Times New Roman"/>
      <family val="1"/>
    </font>
    <font>
      <b/>
      <i/>
      <sz val="11"/>
      <name val="Times New Roman"/>
      <family val="1"/>
      <charset val="163"/>
    </font>
    <font>
      <b/>
      <sz val="11"/>
      <name val="Times New Roman"/>
      <family val="1"/>
    </font>
    <font>
      <sz val="11"/>
      <name val="Times New Roman"/>
      <family val="1"/>
    </font>
    <font>
      <i/>
      <sz val="11"/>
      <name val="Times New Roman"/>
      <family val="1"/>
    </font>
    <font>
      <b/>
      <u/>
      <sz val="11"/>
      <name val="Times New Roman"/>
      <family val="1"/>
    </font>
    <font>
      <sz val="11"/>
      <name val="Times New Roman"/>
      <family val="1"/>
      <charset val="163"/>
    </font>
    <font>
      <b/>
      <i/>
      <u/>
      <sz val="11"/>
      <name val="Times New Roman"/>
      <family val="1"/>
    </font>
    <font>
      <b/>
      <i/>
      <sz val="11"/>
      <name val="Times New Roman"/>
      <family val="1"/>
    </font>
    <font>
      <sz val="9"/>
      <name val="Times New Roman"/>
      <family val="1"/>
    </font>
    <font>
      <b/>
      <sz val="10"/>
      <name val="Times New Roman"/>
      <family val="1"/>
    </font>
    <font>
      <i/>
      <sz val="12"/>
      <color rgb="FFFF0000"/>
      <name val="Times New Roman"/>
      <family val="1"/>
    </font>
    <font>
      <sz val="10"/>
      <name val="Times New Roman"/>
      <family val="1"/>
    </font>
    <font>
      <b/>
      <i/>
      <sz val="11"/>
      <name val=".VnArial Narrow"/>
      <family val="2"/>
    </font>
    <font>
      <b/>
      <sz val="11"/>
      <color theme="1"/>
      <name val="UVnTime"/>
      <family val="2"/>
      <charset val="163"/>
    </font>
    <font>
      <sz val="10"/>
      <name val="Arial"/>
      <family val="2"/>
      <charset val="163"/>
    </font>
    <font>
      <sz val="12"/>
      <name val=".VnTime"/>
      <family val="2"/>
    </font>
    <font>
      <sz val="14"/>
      <name val=".VnTime"/>
      <family val="2"/>
    </font>
    <font>
      <sz val="11"/>
      <color theme="1"/>
      <name val="Calibri"/>
      <family val="2"/>
      <charset val="163"/>
      <scheme val="minor"/>
    </font>
    <font>
      <i/>
      <sz val="14"/>
      <name val="Times New Roman"/>
      <family val="1"/>
    </font>
    <font>
      <b/>
      <sz val="9"/>
      <name val="Times New Roman"/>
      <family val="1"/>
    </font>
    <font>
      <sz val="10"/>
      <name val="Arial"/>
      <family val="2"/>
    </font>
    <font>
      <sz val="14"/>
      <name val="??"/>
      <family val="3"/>
      <charset val="129"/>
    </font>
    <font>
      <sz val="10"/>
      <name val="???"/>
      <family val="3"/>
      <charset val="129"/>
    </font>
    <font>
      <sz val="10"/>
      <name val="VnTime"/>
    </font>
    <font>
      <b/>
      <u/>
      <sz val="13"/>
      <name val="VnTime"/>
    </font>
    <font>
      <b/>
      <sz val="12"/>
      <name val="Arial"/>
      <family val="2"/>
    </font>
    <font>
      <sz val="12"/>
      <name val="Arial"/>
      <family val="2"/>
    </font>
    <font>
      <sz val="12"/>
      <name val=".VnArial Narrow"/>
    </font>
    <font>
      <sz val="10"/>
      <name val=" "/>
      <family val="1"/>
      <charset val="136"/>
    </font>
    <font>
      <sz val="14"/>
      <name val="뼻뮝"/>
      <family val="3"/>
    </font>
    <font>
      <sz val="12"/>
      <name val="바탕체"/>
      <family val="3"/>
    </font>
    <font>
      <sz val="12"/>
      <name val="뼻뮝"/>
      <family val="3"/>
    </font>
    <font>
      <sz val="11"/>
      <name val="돋움"/>
      <family val="3"/>
    </font>
    <font>
      <sz val="10"/>
      <name val="굴림체"/>
      <family val="3"/>
    </font>
    <font>
      <sz val="9"/>
      <name val="Arial"/>
      <family val="2"/>
    </font>
    <font>
      <sz val="12"/>
      <name val="Courier"/>
      <family val="3"/>
    </font>
    <font>
      <b/>
      <i/>
      <sz val="12"/>
      <color rgb="FF000000"/>
      <name val="Times New Roman"/>
      <family val="1"/>
    </font>
    <font>
      <sz val="14"/>
      <name val="Times New Roman"/>
      <family val="1"/>
    </font>
    <font>
      <b/>
      <i/>
      <sz val="14"/>
      <name val="Times New Roman"/>
      <family val="1"/>
    </font>
    <font>
      <b/>
      <sz val="14"/>
      <name val="Times New Roman"/>
      <family val="1"/>
    </font>
    <font>
      <b/>
      <sz val="11"/>
      <color rgb="FF000000"/>
      <name val="Times New Roman"/>
      <family val="1"/>
      <charset val="163"/>
    </font>
    <font>
      <sz val="11"/>
      <color theme="1"/>
      <name val="Times New Roman"/>
      <family val="1"/>
      <charset val="163"/>
    </font>
    <font>
      <b/>
      <sz val="12"/>
      <color indexed="8"/>
      <name val="Times New Roman"/>
      <family val="1"/>
    </font>
    <font>
      <sz val="12"/>
      <color indexed="8"/>
      <name val="Times New Roman"/>
      <family val="1"/>
    </font>
    <font>
      <sz val="13"/>
      <name val="Times New Roman"/>
      <family val="1"/>
    </font>
    <font>
      <i/>
      <sz val="13"/>
      <name val="Times New Roman"/>
      <family val="1"/>
    </font>
    <font>
      <sz val="11"/>
      <name val=".VnArial"/>
    </font>
    <font>
      <b/>
      <sz val="10"/>
      <color indexed="8"/>
      <name val="Times New Roman"/>
      <family val="1"/>
    </font>
    <font>
      <sz val="14"/>
      <name val="Cambria"/>
      <family val="1"/>
      <scheme val="major"/>
    </font>
    <font>
      <sz val="10"/>
      <color theme="1"/>
      <name val="Times New Roman"/>
      <family val="1"/>
    </font>
    <font>
      <u/>
      <sz val="10"/>
      <color indexed="12"/>
      <name val="VnTime"/>
    </font>
    <font>
      <sz val="11"/>
      <color indexed="8"/>
      <name val="Calibri"/>
      <family val="2"/>
    </font>
    <font>
      <sz val="12"/>
      <name val="Cambria"/>
      <family val="1"/>
      <scheme val="major"/>
    </font>
    <font>
      <sz val="12"/>
      <color theme="1"/>
      <name val="Calibri"/>
      <family val="2"/>
      <charset val="163"/>
      <scheme val="minor"/>
    </font>
    <font>
      <b/>
      <sz val="14"/>
      <color theme="1"/>
      <name val="Times New Roman"/>
      <family val="1"/>
    </font>
    <font>
      <b/>
      <sz val="13"/>
      <color theme="1"/>
      <name val="Times New Roman"/>
      <family val="1"/>
    </font>
    <font>
      <b/>
      <sz val="13.5"/>
      <name val="Times New Roman"/>
      <family val="1"/>
    </font>
    <font>
      <sz val="9"/>
      <color theme="1"/>
      <name val="Times New Roman"/>
      <family val="1"/>
    </font>
    <font>
      <i/>
      <sz val="10"/>
      <color theme="1"/>
      <name val="Times New Roman"/>
      <family val="1"/>
    </font>
    <font>
      <i/>
      <sz val="11"/>
      <color rgb="FFFF0000"/>
      <name val="Times New Roman"/>
      <family val="1"/>
    </font>
    <font>
      <sz val="13"/>
      <color rgb="FF000000"/>
      <name val="Times New Roman"/>
      <family val="1"/>
    </font>
    <font>
      <b/>
      <i/>
      <sz val="12"/>
      <color theme="1"/>
      <name val="Times New Roman"/>
      <family val="1"/>
    </font>
    <font>
      <i/>
      <sz val="11"/>
      <color theme="1"/>
      <name val="UVnTime"/>
      <family val="2"/>
      <charset val="163"/>
    </font>
    <font>
      <sz val="11"/>
      <color rgb="FF000000"/>
      <name val="Times New Roman"/>
      <family val="1"/>
    </font>
    <font>
      <b/>
      <sz val="14"/>
      <color rgb="FFFF0000"/>
      <name val="Times New Roman"/>
      <family val="1"/>
    </font>
    <font>
      <b/>
      <sz val="12"/>
      <color rgb="FFFF0000"/>
      <name val="Times New Roman"/>
      <family val="1"/>
    </font>
    <font>
      <sz val="12"/>
      <color rgb="FFFF0000"/>
      <name val="Times New Roman"/>
      <family val="1"/>
    </font>
    <font>
      <b/>
      <i/>
      <sz val="11"/>
      <color theme="1"/>
      <name val="Times New Roman"/>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style="hair">
        <color indexed="64"/>
      </bottom>
      <diagonal/>
    </border>
    <border>
      <left/>
      <right/>
      <top style="medium">
        <color indexed="64"/>
      </top>
      <bottom style="medium">
        <color indexed="64"/>
      </bottom>
      <diagonal/>
    </border>
  </borders>
  <cellStyleXfs count="63">
    <xf numFmtId="0" fontId="0" fillId="0" borderId="0"/>
    <xf numFmtId="0" fontId="18" fillId="0" borderId="0"/>
    <xf numFmtId="43" fontId="18" fillId="0" borderId="0" applyFont="0" applyFill="0" applyBorder="0" applyAlignment="0" applyProtection="0"/>
    <xf numFmtId="0" fontId="40" fillId="0" borderId="0"/>
    <xf numFmtId="0" fontId="41" fillId="0" borderId="0"/>
    <xf numFmtId="0" fontId="43" fillId="0" borderId="0"/>
    <xf numFmtId="166" fontId="46" fillId="0" borderId="0" applyFont="0" applyFill="0" applyBorder="0" applyAlignment="0" applyProtection="0"/>
    <xf numFmtId="0" fontId="47" fillId="0" borderId="0" applyFont="0" applyFill="0" applyBorder="0" applyAlignment="0" applyProtection="0"/>
    <xf numFmtId="167" fontId="46" fillId="0" borderId="0" applyFont="0" applyFill="0" applyBorder="0" applyAlignment="0" applyProtection="0"/>
    <xf numFmtId="40" fontId="47" fillId="0" borderId="0" applyFont="0" applyFill="0" applyBorder="0" applyAlignment="0" applyProtection="0"/>
    <xf numFmtId="38" fontId="47" fillId="0" borderId="0" applyFont="0" applyFill="0" applyBorder="0" applyAlignment="0" applyProtection="0"/>
    <xf numFmtId="10" fontId="46" fillId="0" borderId="0" applyFont="0" applyFill="0" applyBorder="0" applyAlignment="0" applyProtection="0"/>
    <xf numFmtId="0" fontId="48" fillId="0" borderId="0"/>
    <xf numFmtId="43" fontId="46" fillId="0" borderId="0" applyFont="0" applyFill="0" applyBorder="0" applyAlignment="0" applyProtection="0"/>
    <xf numFmtId="43" fontId="49" fillId="0" borderId="0" applyFont="0" applyFill="0" applyBorder="0" applyAlignment="0" applyProtection="0"/>
    <xf numFmtId="3" fontId="46" fillId="0" borderId="0" applyFont="0" applyFill="0" applyBorder="0" applyAlignment="0" applyProtection="0"/>
    <xf numFmtId="168" fontId="46" fillId="0" borderId="0" applyFont="0" applyFill="0" applyBorder="0" applyAlignment="0" applyProtection="0"/>
    <xf numFmtId="0" fontId="46" fillId="0" borderId="0" applyFont="0" applyFill="0" applyBorder="0" applyAlignment="0" applyProtection="0"/>
    <xf numFmtId="2" fontId="46" fillId="0" borderId="0" applyFont="0" applyFill="0" applyBorder="0" applyAlignment="0" applyProtection="0"/>
    <xf numFmtId="169" fontId="50" fillId="0" borderId="14" applyFont="0" applyFill="0" applyBorder="0" applyAlignment="0" applyProtection="0">
      <alignment horizontal="right"/>
    </xf>
    <xf numFmtId="0" fontId="51" fillId="0" borderId="15" applyNumberFormat="0" applyAlignment="0" applyProtection="0">
      <alignment horizontal="left" vertical="center"/>
    </xf>
    <xf numFmtId="0" fontId="51" fillId="0" borderId="11">
      <alignment horizontal="left" vertical="center"/>
    </xf>
    <xf numFmtId="0" fontId="52" fillId="0" borderId="0" applyNumberFormat="0" applyFont="0" applyFill="0" applyAlignment="0"/>
    <xf numFmtId="0" fontId="42" fillId="0" borderId="0"/>
    <xf numFmtId="0" fontId="42" fillId="0" borderId="0"/>
    <xf numFmtId="0" fontId="43" fillId="0" borderId="0"/>
    <xf numFmtId="0" fontId="46" fillId="0" borderId="0"/>
    <xf numFmtId="0" fontId="46" fillId="0" borderId="0"/>
    <xf numFmtId="0" fontId="49" fillId="0" borderId="0"/>
    <xf numFmtId="9" fontId="53" fillId="0" borderId="0" applyFont="0" applyFill="0" applyBorder="0" applyAlignment="0" applyProtection="0"/>
    <xf numFmtId="0" fontId="54" fillId="0" borderId="0" applyFont="0" applyFill="0" applyBorder="0" applyAlignment="0" applyProtection="0"/>
    <xf numFmtId="0" fontId="54" fillId="0" borderId="0" applyFont="0" applyFill="0" applyBorder="0" applyAlignment="0" applyProtection="0"/>
    <xf numFmtId="0" fontId="20" fillId="0" borderId="0">
      <alignment vertical="center"/>
    </xf>
    <xf numFmtId="40" fontId="55" fillId="0" borderId="0" applyFont="0" applyFill="0" applyBorder="0" applyAlignment="0" applyProtection="0"/>
    <xf numFmtId="38" fontId="55" fillId="0" borderId="0" applyFont="0" applyFill="0" applyBorder="0" applyAlignment="0" applyProtection="0"/>
    <xf numFmtId="0" fontId="55" fillId="0" borderId="0" applyFont="0" applyFill="0" applyBorder="0" applyAlignment="0" applyProtection="0"/>
    <xf numFmtId="0" fontId="55" fillId="0" borderId="0" applyFont="0" applyFill="0" applyBorder="0" applyAlignment="0" applyProtection="0"/>
    <xf numFmtId="9" fontId="56" fillId="0" borderId="0" applyFont="0" applyFill="0" applyBorder="0" applyAlignment="0" applyProtection="0"/>
    <xf numFmtId="0" fontId="57" fillId="0" borderId="0"/>
    <xf numFmtId="170" fontId="58" fillId="0" borderId="0" applyFont="0" applyFill="0" applyBorder="0" applyAlignment="0" applyProtection="0"/>
    <xf numFmtId="171" fontId="58" fillId="0" borderId="0" applyFont="0" applyFill="0" applyBorder="0" applyAlignment="0" applyProtection="0"/>
    <xf numFmtId="172" fontId="58" fillId="0" borderId="0" applyFont="0" applyFill="0" applyBorder="0" applyAlignment="0" applyProtection="0"/>
    <xf numFmtId="173" fontId="58" fillId="0" borderId="0" applyFont="0" applyFill="0" applyBorder="0" applyAlignment="0" applyProtection="0"/>
    <xf numFmtId="0" fontId="59" fillId="0" borderId="0"/>
    <xf numFmtId="0" fontId="52" fillId="0" borderId="0"/>
    <xf numFmtId="174" fontId="60" fillId="0" borderId="0" applyFont="0" applyFill="0" applyBorder="0" applyAlignment="0" applyProtection="0"/>
    <xf numFmtId="175" fontId="60" fillId="0" borderId="0" applyFont="0" applyFill="0" applyBorder="0" applyAlignment="0" applyProtection="0"/>
    <xf numFmtId="176" fontId="60" fillId="0" borderId="0" applyFont="0" applyFill="0" applyBorder="0" applyAlignment="0" applyProtection="0"/>
    <xf numFmtId="6" fontId="61" fillId="0" borderId="0" applyFont="0" applyFill="0" applyBorder="0" applyAlignment="0" applyProtection="0"/>
    <xf numFmtId="177" fontId="60" fillId="0" borderId="0" applyFont="0" applyFill="0" applyBorder="0" applyAlignment="0" applyProtection="0"/>
    <xf numFmtId="0" fontId="53" fillId="0" borderId="0"/>
    <xf numFmtId="0" fontId="72" fillId="0" borderId="0"/>
    <xf numFmtId="165" fontId="43" fillId="0" borderId="0" applyFont="0" applyFill="0" applyBorder="0" applyAlignment="0" applyProtection="0"/>
    <xf numFmtId="0" fontId="42" fillId="0" borderId="0"/>
    <xf numFmtId="0" fontId="53" fillId="0" borderId="0"/>
    <xf numFmtId="0" fontId="49" fillId="0" borderId="0"/>
    <xf numFmtId="0" fontId="40" fillId="0" borderId="0"/>
    <xf numFmtId="164" fontId="46" fillId="0" borderId="0" applyFont="0" applyFill="0" applyBorder="0" applyAlignment="0" applyProtection="0"/>
    <xf numFmtId="0" fontId="76" fillId="0" borderId="0" applyNumberFormat="0" applyFill="0" applyBorder="0" applyAlignment="0" applyProtection="0">
      <alignment vertical="top"/>
      <protection locked="0"/>
    </xf>
    <xf numFmtId="0" fontId="77" fillId="0" borderId="0"/>
    <xf numFmtId="0" fontId="77" fillId="0" borderId="0"/>
    <xf numFmtId="0" fontId="46" fillId="0" borderId="0"/>
    <xf numFmtId="9" fontId="49" fillId="0" borderId="0" applyFont="0" applyFill="0" applyBorder="0" applyAlignment="0" applyProtection="0"/>
  </cellStyleXfs>
  <cellXfs count="618">
    <xf numFmtId="0" fontId="0" fillId="0" borderId="0" xfId="0"/>
    <xf numFmtId="0" fontId="2" fillId="0" borderId="0" xfId="0" applyFont="1" applyAlignment="1">
      <alignment vertical="top"/>
    </xf>
    <xf numFmtId="0" fontId="2" fillId="0" borderId="1" xfId="0" applyFont="1" applyBorder="1" applyAlignment="1">
      <alignment horizontal="center" wrapText="1"/>
    </xf>
    <xf numFmtId="0" fontId="3" fillId="0" borderId="1" xfId="0" applyFont="1" applyBorder="1" applyAlignment="1">
      <alignment horizontal="center" vertical="top" wrapText="1"/>
    </xf>
    <xf numFmtId="0" fontId="3" fillId="0" borderId="1" xfId="0" applyFont="1" applyBorder="1" applyAlignment="1">
      <alignment horizontal="justify" vertical="top" wrapText="1"/>
    </xf>
    <xf numFmtId="0" fontId="2" fillId="0" borderId="1" xfId="0" applyFont="1" applyBorder="1" applyAlignment="1">
      <alignment horizontal="justify" vertical="top" wrapText="1"/>
    </xf>
    <xf numFmtId="0" fontId="2" fillId="0" borderId="1" xfId="0" applyFont="1" applyBorder="1" applyAlignment="1">
      <alignment horizontal="center" vertical="top" wrapText="1"/>
    </xf>
    <xf numFmtId="0" fontId="3" fillId="0" borderId="1" xfId="0" applyFont="1" applyBorder="1" applyAlignment="1">
      <alignment horizontal="justify" vertical="top" wrapText="1"/>
    </xf>
    <xf numFmtId="0" fontId="6" fillId="0" borderId="0" xfId="0" applyFont="1" applyAlignment="1"/>
    <xf numFmtId="0" fontId="6" fillId="0" borderId="0" xfId="0" applyFont="1"/>
    <xf numFmtId="0" fontId="6" fillId="0" borderId="0" xfId="0" applyFont="1" applyAlignment="1">
      <alignment vertical="center"/>
    </xf>
    <xf numFmtId="0" fontId="2" fillId="0" borderId="0" xfId="0" applyFont="1" applyAlignment="1">
      <alignment horizontal="right" vertical="top"/>
    </xf>
    <xf numFmtId="0" fontId="2" fillId="0" borderId="1" xfId="0" applyFont="1" applyBorder="1" applyAlignment="1">
      <alignment horizontal="center" vertical="center" wrapText="1"/>
    </xf>
    <xf numFmtId="0" fontId="2" fillId="0" borderId="1" xfId="0" applyFont="1" applyBorder="1" applyAlignment="1">
      <alignment horizontal="justify" wrapText="1"/>
    </xf>
    <xf numFmtId="0" fontId="8" fillId="0" borderId="0" xfId="0" applyFont="1" applyAlignment="1"/>
    <xf numFmtId="0" fontId="1" fillId="0" borderId="0" xfId="0" applyFont="1" applyAlignment="1"/>
    <xf numFmtId="0" fontId="5" fillId="0" borderId="0" xfId="0" applyFont="1" applyAlignment="1"/>
    <xf numFmtId="49" fontId="9" fillId="0" borderId="1" xfId="0" applyNumberFormat="1" applyFont="1" applyBorder="1" applyAlignment="1">
      <alignment horizontal="center"/>
    </xf>
    <xf numFmtId="0" fontId="11" fillId="0" borderId="0" xfId="0" applyFont="1"/>
    <xf numFmtId="0" fontId="11" fillId="0" borderId="0" xfId="0" applyFont="1" applyAlignment="1"/>
    <xf numFmtId="0" fontId="5" fillId="0" borderId="7" xfId="0" applyFont="1" applyBorder="1" applyAlignment="1">
      <alignment horizontal="center"/>
    </xf>
    <xf numFmtId="0" fontId="11" fillId="0" borderId="0" xfId="0" applyFont="1" applyAlignment="1">
      <alignment vertical="center"/>
    </xf>
    <xf numFmtId="0" fontId="7" fillId="0" borderId="1" xfId="0" applyFont="1" applyBorder="1" applyAlignment="1">
      <alignment horizontal="center" vertical="top" wrapText="1"/>
    </xf>
    <xf numFmtId="0" fontId="11" fillId="0" borderId="1" xfId="0" applyFont="1" applyBorder="1" applyAlignment="1">
      <alignment horizontal="justify" vertical="top" wrapText="1"/>
    </xf>
    <xf numFmtId="0" fontId="12" fillId="0" borderId="0" xfId="0" applyFont="1"/>
    <xf numFmtId="0" fontId="11" fillId="0" borderId="1" xfId="0" applyFont="1" applyBorder="1" applyAlignment="1">
      <alignment horizontal="center" vertical="top" wrapText="1"/>
    </xf>
    <xf numFmtId="0" fontId="2" fillId="0" borderId="0" xfId="0" applyFont="1" applyAlignment="1"/>
    <xf numFmtId="0" fontId="11" fillId="0" borderId="1" xfId="0" applyFont="1" applyBorder="1" applyAlignment="1">
      <alignment horizontal="center"/>
    </xf>
    <xf numFmtId="0" fontId="11" fillId="0" borderId="1" xfId="0" applyFont="1" applyBorder="1"/>
    <xf numFmtId="0" fontId="10" fillId="0" borderId="0" xfId="0" applyFont="1" applyAlignment="1">
      <alignment vertical="top" wrapText="1"/>
    </xf>
    <xf numFmtId="49" fontId="13" fillId="0" borderId="1" xfId="0" applyNumberFormat="1" applyFont="1" applyBorder="1" applyAlignment="1">
      <alignment horizontal="center"/>
    </xf>
    <xf numFmtId="0" fontId="13" fillId="0" borderId="0" xfId="0" applyFont="1"/>
    <xf numFmtId="49" fontId="13" fillId="0" borderId="1" xfId="0" applyNumberFormat="1" applyFont="1" applyBorder="1" applyAlignment="1">
      <alignment horizontal="left"/>
    </xf>
    <xf numFmtId="0" fontId="7" fillId="0" borderId="1" xfId="0" applyFont="1" applyBorder="1"/>
    <xf numFmtId="0" fontId="2" fillId="0" borderId="10" xfId="0" applyFont="1" applyBorder="1" applyAlignment="1">
      <alignment horizontal="center" wrapText="1"/>
    </xf>
    <xf numFmtId="0" fontId="15" fillId="0" borderId="10" xfId="0" applyFont="1" applyBorder="1" applyAlignment="1">
      <alignment horizontal="center" wrapText="1"/>
    </xf>
    <xf numFmtId="0" fontId="15" fillId="0" borderId="1" xfId="0" applyFont="1" applyBorder="1" applyAlignment="1">
      <alignment horizontal="justify" wrapText="1"/>
    </xf>
    <xf numFmtId="0" fontId="15" fillId="0" borderId="1" xfId="0" applyFont="1" applyBorder="1" applyAlignment="1">
      <alignment horizontal="center" vertical="top" wrapText="1"/>
    </xf>
    <xf numFmtId="0" fontId="16" fillId="0" borderId="0" xfId="0" applyFont="1"/>
    <xf numFmtId="0" fontId="17" fillId="0" borderId="1" xfId="0" applyFont="1" applyBorder="1" applyAlignment="1">
      <alignment horizontal="center" vertical="top" wrapText="1"/>
    </xf>
    <xf numFmtId="0" fontId="17" fillId="0" borderId="1" xfId="0" applyFont="1" applyBorder="1" applyAlignment="1">
      <alignment horizontal="justify" vertical="top" wrapText="1"/>
    </xf>
    <xf numFmtId="0" fontId="14" fillId="0" borderId="0" xfId="0" applyFont="1" applyAlignment="1">
      <alignment vertical="top" wrapText="1"/>
    </xf>
    <xf numFmtId="0" fontId="21" fillId="0" borderId="7" xfId="1" applyFont="1" applyFill="1" applyBorder="1" applyAlignment="1">
      <alignment horizontal="right"/>
    </xf>
    <xf numFmtId="0" fontId="19" fillId="0" borderId="0" xfId="1" applyFont="1" applyAlignment="1">
      <alignment horizontal="center"/>
    </xf>
    <xf numFmtId="0" fontId="20" fillId="0" borderId="0" xfId="1" applyFont="1"/>
    <xf numFmtId="0" fontId="19" fillId="0" borderId="0" xfId="1" applyNumberFormat="1" applyFont="1" applyAlignment="1">
      <alignment horizontal="right"/>
    </xf>
    <xf numFmtId="0" fontId="20" fillId="0" borderId="0" xfId="1" applyFont="1" applyAlignment="1">
      <alignment horizontal="centerContinuous"/>
    </xf>
    <xf numFmtId="0" fontId="20" fillId="0" borderId="7" xfId="1" applyFont="1" applyBorder="1"/>
    <xf numFmtId="0" fontId="21" fillId="0" borderId="7" xfId="1" applyNumberFormat="1" applyFont="1" applyBorder="1" applyAlignment="1">
      <alignment horizontal="centerContinuous"/>
    </xf>
    <xf numFmtId="0" fontId="23" fillId="0" borderId="0" xfId="1" applyFont="1" applyAlignment="1">
      <alignment horizontal="center"/>
    </xf>
    <xf numFmtId="0" fontId="20" fillId="0" borderId="0" xfId="1" applyFont="1" applyAlignment="1">
      <alignment horizontal="center"/>
    </xf>
    <xf numFmtId="0" fontId="23" fillId="0" borderId="0" xfId="1" applyFont="1"/>
    <xf numFmtId="0" fontId="20" fillId="0" borderId="0" xfId="1" applyFont="1" applyAlignment="1">
      <alignment horizontal="left"/>
    </xf>
    <xf numFmtId="0" fontId="25" fillId="0" borderId="0" xfId="1" applyNumberFormat="1" applyFont="1" applyAlignment="1">
      <alignment horizontal="left"/>
    </xf>
    <xf numFmtId="0" fontId="20" fillId="0" borderId="0" xfId="1" applyFont="1" applyAlignment="1">
      <alignment horizontal="right" vertical="top"/>
    </xf>
    <xf numFmtId="0" fontId="20" fillId="0" borderId="0" xfId="1" applyFont="1" applyAlignment="1">
      <alignment vertical="top"/>
    </xf>
    <xf numFmtId="0" fontId="21" fillId="0" borderId="0" xfId="1" applyFont="1" applyAlignment="1">
      <alignment horizontal="center"/>
    </xf>
    <xf numFmtId="0" fontId="20" fillId="0" borderId="0" xfId="1" applyNumberFormat="1" applyFont="1" applyAlignment="1">
      <alignment vertical="top" wrapText="1"/>
    </xf>
    <xf numFmtId="0" fontId="21" fillId="0" borderId="0" xfId="1" applyFont="1"/>
    <xf numFmtId="0" fontId="26" fillId="0" borderId="3" xfId="0" applyFont="1" applyBorder="1" applyAlignment="1">
      <alignment horizontal="center" vertical="top" wrapText="1"/>
    </xf>
    <xf numFmtId="0" fontId="26" fillId="0" borderId="1" xfId="0" applyFont="1" applyBorder="1" applyAlignment="1">
      <alignment vertical="top" wrapText="1"/>
    </xf>
    <xf numFmtId="3" fontId="27" fillId="0" borderId="1" xfId="0" applyNumberFormat="1" applyFont="1" applyBorder="1" applyAlignment="1">
      <alignment vertical="top"/>
    </xf>
    <xf numFmtId="0" fontId="28" fillId="0" borderId="3" xfId="0" applyFont="1" applyBorder="1" applyAlignment="1">
      <alignment horizontal="center" vertical="top" wrapText="1"/>
    </xf>
    <xf numFmtId="3" fontId="30" fillId="0" borderId="1" xfId="0" applyNumberFormat="1" applyFont="1" applyBorder="1" applyAlignment="1">
      <alignment vertical="top"/>
    </xf>
    <xf numFmtId="0" fontId="31" fillId="0" borderId="1" xfId="0" applyFont="1" applyBorder="1" applyAlignment="1">
      <alignment horizontal="center" vertical="top"/>
    </xf>
    <xf numFmtId="0" fontId="29" fillId="0" borderId="1" xfId="0" applyNumberFormat="1" applyFont="1" applyBorder="1" applyAlignment="1">
      <alignment vertical="top" wrapText="1"/>
    </xf>
    <xf numFmtId="0" fontId="27" fillId="0" borderId="1" xfId="0" applyFont="1" applyBorder="1" applyAlignment="1">
      <alignment horizontal="center" vertical="top"/>
    </xf>
    <xf numFmtId="0" fontId="27" fillId="0" borderId="1" xfId="0" applyNumberFormat="1" applyFont="1" applyBorder="1" applyAlignment="1">
      <alignment vertical="top"/>
    </xf>
    <xf numFmtId="3" fontId="28" fillId="0" borderId="1" xfId="0" applyNumberFormat="1" applyFont="1" applyBorder="1" applyAlignment="1">
      <alignment vertical="top"/>
    </xf>
    <xf numFmtId="0" fontId="27" fillId="0" borderId="1" xfId="0" applyNumberFormat="1" applyFont="1" applyBorder="1" applyAlignment="1">
      <alignment horizontal="center" vertical="top" wrapText="1"/>
    </xf>
    <xf numFmtId="0" fontId="27" fillId="0" borderId="1" xfId="0" applyFont="1" applyBorder="1" applyAlignment="1">
      <alignment vertical="top" wrapText="1"/>
    </xf>
    <xf numFmtId="3" fontId="28" fillId="0" borderId="3" xfId="0" applyNumberFormat="1" applyFont="1" applyBorder="1" applyAlignment="1">
      <alignment vertical="top"/>
    </xf>
    <xf numFmtId="0" fontId="29" fillId="0" borderId="3" xfId="0" applyFont="1" applyBorder="1" applyAlignment="1">
      <alignment horizontal="center" vertical="top" wrapText="1"/>
    </xf>
    <xf numFmtId="49" fontId="29" fillId="0" borderId="1" xfId="0" applyNumberFormat="1" applyFont="1" applyBorder="1" applyAlignment="1">
      <alignment horizontal="justify" vertical="top" wrapText="1"/>
    </xf>
    <xf numFmtId="3" fontId="32" fillId="0" borderId="1" xfId="0" applyNumberFormat="1" applyFont="1" applyBorder="1" applyAlignment="1">
      <alignment vertical="top"/>
    </xf>
    <xf numFmtId="0" fontId="28" fillId="0" borderId="1" xfId="0" applyFont="1" applyBorder="1" applyAlignment="1">
      <alignment vertical="top" wrapText="1"/>
    </xf>
    <xf numFmtId="0" fontId="29" fillId="0" borderId="1" xfId="0" applyFont="1" applyBorder="1" applyAlignment="1">
      <alignment horizontal="center" vertical="top"/>
    </xf>
    <xf numFmtId="0" fontId="28" fillId="0" borderId="1" xfId="0" applyFont="1" applyBorder="1" applyAlignment="1">
      <alignment horizontal="center" vertical="top"/>
    </xf>
    <xf numFmtId="0" fontId="28" fillId="0" borderId="1" xfId="0" applyNumberFormat="1" applyFont="1" applyBorder="1" applyAlignment="1">
      <alignment vertical="top" wrapText="1"/>
    </xf>
    <xf numFmtId="0" fontId="28" fillId="0" borderId="1" xfId="0" applyNumberFormat="1" applyFont="1" applyBorder="1" applyAlignment="1">
      <alignment vertical="top"/>
    </xf>
    <xf numFmtId="3" fontId="31" fillId="0" borderId="1" xfId="0" applyNumberFormat="1" applyFont="1" applyBorder="1" applyAlignment="1">
      <alignment vertical="top" wrapText="1"/>
    </xf>
    <xf numFmtId="3" fontId="29" fillId="0" borderId="1" xfId="0" applyNumberFormat="1" applyFont="1" applyBorder="1" applyAlignment="1">
      <alignment vertical="top" wrapText="1"/>
    </xf>
    <xf numFmtId="3" fontId="33" fillId="0" borderId="1" xfId="0" applyNumberFormat="1" applyFont="1" applyBorder="1" applyAlignment="1">
      <alignment vertical="top"/>
    </xf>
    <xf numFmtId="0" fontId="33" fillId="0" borderId="1" xfId="0" applyFont="1" applyBorder="1" applyAlignment="1">
      <alignment horizontal="center" vertical="top"/>
    </xf>
    <xf numFmtId="0" fontId="33" fillId="0" borderId="1" xfId="0" applyNumberFormat="1" applyFont="1" applyBorder="1" applyAlignment="1">
      <alignment horizontal="left" vertical="top" wrapText="1"/>
    </xf>
    <xf numFmtId="0" fontId="24" fillId="0" borderId="0" xfId="1" applyFont="1"/>
    <xf numFmtId="0" fontId="33" fillId="0" borderId="1" xfId="0" applyFont="1" applyBorder="1" applyAlignment="1">
      <alignment horizontal="center" vertical="top" wrapText="1"/>
    </xf>
    <xf numFmtId="0" fontId="33" fillId="0" borderId="1" xfId="0" applyFont="1" applyBorder="1" applyAlignment="1">
      <alignment vertical="top" wrapText="1"/>
    </xf>
    <xf numFmtId="0" fontId="20" fillId="0" borderId="0" xfId="1" applyFont="1" applyBorder="1"/>
    <xf numFmtId="3" fontId="29" fillId="0" borderId="1" xfId="0" applyNumberFormat="1" applyFont="1" applyBorder="1" applyAlignment="1">
      <alignment horizontal="center" vertical="top" wrapText="1"/>
    </xf>
    <xf numFmtId="0" fontId="36" fillId="0" borderId="0" xfId="1" applyFont="1"/>
    <xf numFmtId="0" fontId="33" fillId="0" borderId="1" xfId="0" applyNumberFormat="1" applyFont="1" applyBorder="1" applyAlignment="1">
      <alignment horizontal="center" vertical="top" wrapText="1"/>
    </xf>
    <xf numFmtId="3" fontId="29" fillId="0" borderId="3" xfId="0" applyNumberFormat="1" applyFont="1" applyBorder="1" applyAlignment="1">
      <alignment vertical="top"/>
    </xf>
    <xf numFmtId="0" fontId="33" fillId="0" borderId="3" xfId="0" applyFont="1" applyBorder="1" applyAlignment="1">
      <alignment vertical="top" wrapText="1"/>
    </xf>
    <xf numFmtId="3" fontId="27" fillId="0" borderId="3" xfId="0" applyNumberFormat="1" applyFont="1" applyBorder="1" applyAlignment="1">
      <alignment vertical="top"/>
    </xf>
    <xf numFmtId="3" fontId="27" fillId="0" borderId="3" xfId="0" applyNumberFormat="1" applyFont="1" applyBorder="1" applyAlignment="1">
      <alignment vertical="top" wrapText="1"/>
    </xf>
    <xf numFmtId="0" fontId="28" fillId="0" borderId="1" xfId="1" applyFont="1" applyBorder="1" applyAlignment="1">
      <alignment horizontal="center"/>
    </xf>
    <xf numFmtId="1" fontId="27" fillId="0" borderId="1" xfId="1" applyNumberFormat="1" applyFont="1" applyBorder="1" applyAlignment="1">
      <alignment horizontal="center" vertical="center" wrapText="1"/>
    </xf>
    <xf numFmtId="0" fontId="27" fillId="0" borderId="1" xfId="1" applyFont="1" applyBorder="1" applyAlignment="1">
      <alignment horizontal="center"/>
    </xf>
    <xf numFmtId="0" fontId="27" fillId="0" borderId="1" xfId="1" applyNumberFormat="1" applyFont="1" applyBorder="1" applyAlignment="1">
      <alignment horizontal="left"/>
    </xf>
    <xf numFmtId="3" fontId="30" fillId="0" borderId="1" xfId="1" applyNumberFormat="1" applyFont="1" applyBorder="1" applyAlignment="1">
      <alignment horizontal="right" vertical="top"/>
    </xf>
    <xf numFmtId="0" fontId="33" fillId="0" borderId="1" xfId="1" applyFont="1" applyBorder="1" applyAlignment="1">
      <alignment horizontal="center"/>
    </xf>
    <xf numFmtId="0" fontId="33" fillId="0" borderId="1" xfId="1" applyNumberFormat="1" applyFont="1" applyBorder="1" applyAlignment="1">
      <alignment horizontal="left"/>
    </xf>
    <xf numFmtId="3" fontId="33" fillId="0" borderId="1" xfId="1" applyNumberFormat="1" applyFont="1" applyBorder="1" applyAlignment="1">
      <alignment horizontal="right" vertical="top"/>
    </xf>
    <xf numFmtId="49" fontId="28" fillId="0" borderId="1" xfId="1" applyNumberFormat="1" applyFont="1" applyBorder="1" applyAlignment="1">
      <alignment horizontal="left"/>
    </xf>
    <xf numFmtId="3" fontId="28" fillId="0" borderId="1" xfId="1" applyNumberFormat="1" applyFont="1" applyBorder="1" applyAlignment="1">
      <alignment horizontal="right" vertical="top"/>
    </xf>
    <xf numFmtId="3" fontId="30" fillId="0" borderId="1" xfId="1" applyNumberFormat="1" applyFont="1" applyBorder="1" applyAlignment="1">
      <alignment vertical="top"/>
    </xf>
    <xf numFmtId="0" fontId="27" fillId="0" borderId="1" xfId="1" applyNumberFormat="1" applyFont="1" applyBorder="1" applyAlignment="1"/>
    <xf numFmtId="3" fontId="27" fillId="0" borderId="1" xfId="1" applyNumberFormat="1" applyFont="1" applyBorder="1" applyAlignment="1">
      <alignment vertical="top"/>
    </xf>
    <xf numFmtId="0" fontId="33" fillId="0" borderId="1" xfId="1" applyFont="1" applyBorder="1" applyAlignment="1">
      <alignment horizontal="center" vertical="top"/>
    </xf>
    <xf numFmtId="0" fontId="33" fillId="0" borderId="1" xfId="1" applyNumberFormat="1" applyFont="1" applyBorder="1" applyAlignment="1">
      <alignment horizontal="left" vertical="top" wrapText="1"/>
    </xf>
    <xf numFmtId="0" fontId="28" fillId="0" borderId="1" xfId="1" applyFont="1" applyBorder="1" applyAlignment="1">
      <alignment horizontal="center" wrapText="1"/>
    </xf>
    <xf numFmtId="0" fontId="28" fillId="0" borderId="1" xfId="1" applyFont="1" applyBorder="1" applyAlignment="1">
      <alignment wrapText="1"/>
    </xf>
    <xf numFmtId="3" fontId="28" fillId="0" borderId="1" xfId="1" applyNumberFormat="1" applyFont="1" applyBorder="1" applyAlignment="1">
      <alignment vertical="top"/>
    </xf>
    <xf numFmtId="0" fontId="28" fillId="0" borderId="1" xfId="1" applyFont="1" applyBorder="1" applyAlignment="1">
      <alignment horizontal="center" vertical="top" wrapText="1"/>
    </xf>
    <xf numFmtId="0" fontId="28" fillId="0" borderId="1" xfId="1" applyFont="1" applyBorder="1" applyAlignment="1">
      <alignment vertical="top" wrapText="1"/>
    </xf>
    <xf numFmtId="0" fontId="29" fillId="0" borderId="1" xfId="1" applyFont="1" applyBorder="1" applyAlignment="1">
      <alignment horizontal="center" wrapText="1"/>
    </xf>
    <xf numFmtId="0" fontId="29" fillId="0" borderId="1" xfId="1" applyFont="1" applyBorder="1" applyAlignment="1">
      <alignment wrapText="1"/>
    </xf>
    <xf numFmtId="3" fontId="29" fillId="0" borderId="1" xfId="1" applyNumberFormat="1" applyFont="1" applyBorder="1" applyAlignment="1">
      <alignment vertical="top"/>
    </xf>
    <xf numFmtId="3" fontId="29" fillId="0" borderId="1" xfId="0" applyNumberFormat="1" applyFont="1" applyBorder="1" applyAlignment="1">
      <alignment horizontal="left" vertical="top" wrapText="1"/>
    </xf>
    <xf numFmtId="0" fontId="33" fillId="0" borderId="1" xfId="2" applyNumberFormat="1" applyFont="1" applyFill="1" applyBorder="1" applyAlignment="1">
      <alignment horizontal="center" vertical="center"/>
    </xf>
    <xf numFmtId="0" fontId="33" fillId="0" borderId="1" xfId="2" applyNumberFormat="1" applyFont="1" applyFill="1" applyBorder="1" applyAlignment="1">
      <alignment horizontal="left" vertical="center" wrapText="1"/>
    </xf>
    <xf numFmtId="3" fontId="33" fillId="0" borderId="1" xfId="1" applyNumberFormat="1" applyFont="1" applyBorder="1" applyAlignment="1">
      <alignment horizontal="right" vertical="top" wrapText="1"/>
    </xf>
    <xf numFmtId="0" fontId="28" fillId="0" borderId="1" xfId="2" applyNumberFormat="1" applyFont="1" applyFill="1" applyBorder="1" applyAlignment="1">
      <alignment horizontal="center" vertical="center"/>
    </xf>
    <xf numFmtId="0" fontId="28" fillId="0" borderId="1" xfId="2" applyNumberFormat="1" applyFont="1" applyFill="1" applyBorder="1" applyAlignment="1">
      <alignment horizontal="left" vertical="center" wrapText="1"/>
    </xf>
    <xf numFmtId="3" fontId="28" fillId="0" borderId="1" xfId="1" applyNumberFormat="1" applyFont="1" applyBorder="1" applyAlignment="1">
      <alignment horizontal="right" vertical="top" wrapText="1"/>
    </xf>
    <xf numFmtId="3" fontId="28" fillId="0" borderId="1" xfId="2" applyNumberFormat="1" applyFont="1" applyFill="1" applyBorder="1" applyAlignment="1">
      <alignment horizontal="right" vertical="center"/>
    </xf>
    <xf numFmtId="3" fontId="33" fillId="0" borderId="1" xfId="2" applyNumberFormat="1" applyFont="1" applyFill="1" applyBorder="1" applyAlignment="1">
      <alignment horizontal="right" vertical="center"/>
    </xf>
    <xf numFmtId="3" fontId="38" fillId="0" borderId="1" xfId="1" applyNumberFormat="1" applyFont="1" applyBorder="1" applyAlignment="1">
      <alignment horizontal="right"/>
    </xf>
    <xf numFmtId="3" fontId="38" fillId="0" borderId="1" xfId="1" applyNumberFormat="1" applyFont="1" applyBorder="1"/>
    <xf numFmtId="0" fontId="28" fillId="0" borderId="3" xfId="1" applyFont="1" applyBorder="1"/>
    <xf numFmtId="0" fontId="27" fillId="0" borderId="3" xfId="1" applyFont="1" applyBorder="1" applyAlignment="1">
      <alignment horizontal="center"/>
    </xf>
    <xf numFmtId="3" fontId="27" fillId="0" borderId="3" xfId="1" applyNumberFormat="1" applyFont="1" applyBorder="1" applyAlignment="1">
      <alignment vertical="top"/>
    </xf>
    <xf numFmtId="0" fontId="2" fillId="0" borderId="0" xfId="0" applyFont="1" applyAlignment="1">
      <alignment horizontal="right" vertical="top"/>
    </xf>
    <xf numFmtId="0" fontId="3" fillId="0" borderId="1" xfId="0" applyFont="1" applyBorder="1" applyAlignment="1">
      <alignment horizontal="justify" vertical="top" wrapText="1"/>
    </xf>
    <xf numFmtId="0" fontId="2" fillId="0" borderId="1" xfId="0" applyFont="1" applyBorder="1" applyAlignment="1">
      <alignment horizontal="center" vertical="center" wrapText="1"/>
    </xf>
    <xf numFmtId="0" fontId="2" fillId="0" borderId="0" xfId="0" applyFont="1" applyAlignment="1">
      <alignment horizontal="center" vertical="top"/>
    </xf>
    <xf numFmtId="0" fontId="11" fillId="0" borderId="1" xfId="0" applyFont="1" applyBorder="1" applyAlignment="1">
      <alignment horizontal="left" vertical="top" wrapText="1"/>
    </xf>
    <xf numFmtId="0" fontId="0" fillId="0" borderId="0" xfId="0" applyAlignment="1">
      <alignment vertical="center"/>
    </xf>
    <xf numFmtId="0" fontId="39" fillId="0" borderId="0" xfId="0" applyFont="1"/>
    <xf numFmtId="0" fontId="10" fillId="0" borderId="1" xfId="0" applyFont="1" applyBorder="1" applyAlignment="1">
      <alignment horizontal="justify" vertical="top" wrapText="1"/>
    </xf>
    <xf numFmtId="0" fontId="7" fillId="0" borderId="0" xfId="0" applyFont="1" applyAlignment="1"/>
    <xf numFmtId="0" fontId="8" fillId="0" borderId="0" xfId="0" applyFont="1" applyBorder="1" applyAlignment="1"/>
    <xf numFmtId="49" fontId="9" fillId="0" borderId="1" xfId="0" applyNumberFormat="1" applyFont="1" applyBorder="1" applyAlignment="1">
      <alignment horizontal="center" vertical="center"/>
    </xf>
    <xf numFmtId="0" fontId="6" fillId="0" borderId="0" xfId="0" applyFont="1" applyAlignment="1">
      <alignment horizontal="center"/>
    </xf>
    <xf numFmtId="0" fontId="2" fillId="0" borderId="0" xfId="0" applyFont="1" applyAlignment="1">
      <alignment horizontal="left" vertical="top"/>
    </xf>
    <xf numFmtId="0" fontId="9" fillId="0" borderId="0" xfId="0" applyFont="1" applyAlignment="1">
      <alignment horizontal="center"/>
    </xf>
    <xf numFmtId="49" fontId="6" fillId="0" borderId="1" xfId="0" applyNumberFormat="1" applyFont="1" applyBorder="1" applyAlignment="1">
      <alignment horizontal="center"/>
    </xf>
    <xf numFmtId="0" fontId="19" fillId="0" borderId="0" xfId="3" applyNumberFormat="1" applyFont="1"/>
    <xf numFmtId="0" fontId="21" fillId="0" borderId="0" xfId="4" applyNumberFormat="1" applyFont="1" applyAlignment="1">
      <alignment horizontal="right"/>
    </xf>
    <xf numFmtId="0" fontId="28" fillId="0" borderId="1" xfId="4" applyFont="1" applyBorder="1" applyAlignment="1">
      <alignment horizontal="center" vertical="center" wrapText="1"/>
    </xf>
    <xf numFmtId="2" fontId="28" fillId="0" borderId="1" xfId="4" applyNumberFormat="1" applyFont="1" applyBorder="1" applyAlignment="1">
      <alignment horizontal="center" vertical="center" wrapText="1"/>
    </xf>
    <xf numFmtId="0" fontId="28" fillId="0" borderId="1" xfId="4" applyNumberFormat="1" applyFont="1" applyBorder="1" applyAlignment="1">
      <alignment horizontal="center" vertical="center" wrapText="1"/>
    </xf>
    <xf numFmtId="0" fontId="27" fillId="0" borderId="1" xfId="4" applyFont="1" applyBorder="1" applyAlignment="1">
      <alignment horizontal="center" vertical="center"/>
    </xf>
    <xf numFmtId="0" fontId="27" fillId="0" borderId="1" xfId="4" applyNumberFormat="1" applyFont="1" applyBorder="1" applyAlignment="1">
      <alignment vertical="center"/>
    </xf>
    <xf numFmtId="0" fontId="28" fillId="0" borderId="1" xfId="4" applyFont="1" applyBorder="1" applyAlignment="1">
      <alignment horizontal="center" vertical="center"/>
    </xf>
    <xf numFmtId="0" fontId="28" fillId="0" borderId="1" xfId="4" applyNumberFormat="1" applyFont="1" applyBorder="1" applyAlignment="1">
      <alignment vertical="center"/>
    </xf>
    <xf numFmtId="0" fontId="28" fillId="0" borderId="10" xfId="4" applyFont="1" applyBorder="1" applyAlignment="1">
      <alignment horizontal="center" vertical="center"/>
    </xf>
    <xf numFmtId="0" fontId="28" fillId="0" borderId="1" xfId="4" applyNumberFormat="1" applyFont="1" applyBorder="1" applyAlignment="1">
      <alignment vertical="center" wrapText="1"/>
    </xf>
    <xf numFmtId="0" fontId="28" fillId="0" borderId="1" xfId="4" quotePrefix="1" applyFont="1" applyBorder="1" applyAlignment="1">
      <alignment horizontal="center" vertical="center"/>
    </xf>
    <xf numFmtId="0" fontId="28" fillId="0" borderId="1" xfId="4" applyNumberFormat="1" applyFont="1" applyBorder="1" applyAlignment="1">
      <alignment horizontal="left" vertical="center"/>
    </xf>
    <xf numFmtId="0" fontId="29" fillId="0" borderId="1" xfId="4" applyNumberFormat="1" applyFont="1" applyBorder="1" applyAlignment="1">
      <alignment horizontal="left" vertical="center"/>
    </xf>
    <xf numFmtId="0" fontId="28" fillId="0" borderId="1" xfId="5" applyNumberFormat="1" applyFont="1" applyBorder="1" applyAlignment="1">
      <alignment horizontal="left" vertical="center"/>
    </xf>
    <xf numFmtId="0" fontId="28" fillId="0" borderId="1" xfId="4" applyNumberFormat="1" applyFont="1" applyBorder="1" applyAlignment="1">
      <alignment horizontal="left" vertical="center" wrapText="1"/>
    </xf>
    <xf numFmtId="0" fontId="28" fillId="0" borderId="1" xfId="4" applyNumberFormat="1" applyFont="1" applyBorder="1" applyAlignment="1">
      <alignment horizontal="center" vertical="center"/>
    </xf>
    <xf numFmtId="0" fontId="35" fillId="0" borderId="1" xfId="5" applyNumberFormat="1" applyFont="1" applyBorder="1" applyAlignment="1">
      <alignment horizontal="center" wrapText="1"/>
    </xf>
    <xf numFmtId="0" fontId="19" fillId="0" borderId="0" xfId="4" quotePrefix="1" applyFont="1" applyBorder="1" applyAlignment="1">
      <alignment horizontal="left" vertical="center"/>
    </xf>
    <xf numFmtId="0" fontId="19" fillId="0" borderId="0" xfId="4" applyFont="1" applyBorder="1" applyAlignment="1">
      <alignment horizontal="left" vertical="center"/>
    </xf>
    <xf numFmtId="0" fontId="27" fillId="0" borderId="1" xfId="4" applyNumberFormat="1" applyFont="1" applyBorder="1" applyAlignment="1">
      <alignment vertical="center" wrapText="1"/>
    </xf>
    <xf numFmtId="0" fontId="20" fillId="0" borderId="1" xfId="4" applyFont="1" applyBorder="1" applyAlignment="1">
      <alignment horizontal="left" vertical="center" wrapText="1"/>
    </xf>
    <xf numFmtId="0" fontId="62" fillId="0" borderId="1" xfId="0" applyFont="1" applyBorder="1" applyAlignment="1">
      <alignment horizontal="center" vertical="center" wrapText="1"/>
    </xf>
    <xf numFmtId="0" fontId="19" fillId="0" borderId="0" xfId="4" applyFont="1"/>
    <xf numFmtId="0" fontId="22" fillId="0" borderId="0" xfId="4" applyFont="1"/>
    <xf numFmtId="0" fontId="20" fillId="0" borderId="0" xfId="4" applyFont="1"/>
    <xf numFmtId="0" fontId="63" fillId="0" borderId="0" xfId="4" applyFont="1"/>
    <xf numFmtId="0" fontId="45" fillId="0" borderId="1" xfId="4" applyFont="1" applyBorder="1" applyAlignment="1">
      <alignment horizontal="center" vertical="center" wrapText="1"/>
    </xf>
    <xf numFmtId="0" fontId="45" fillId="0" borderId="0" xfId="4" applyFont="1"/>
    <xf numFmtId="2" fontId="27" fillId="0" borderId="1" xfId="4" applyNumberFormat="1" applyFont="1" applyBorder="1" applyAlignment="1">
      <alignment horizontal="left" vertical="center" wrapText="1"/>
    </xf>
    <xf numFmtId="0" fontId="28" fillId="0" borderId="1" xfId="4" applyFont="1" applyBorder="1" applyAlignment="1">
      <alignment vertical="center"/>
    </xf>
    <xf numFmtId="0" fontId="28" fillId="0" borderId="1" xfId="4" applyFont="1" applyBorder="1"/>
    <xf numFmtId="0" fontId="63" fillId="0" borderId="0" xfId="4" applyFont="1" applyAlignment="1">
      <alignment vertical="center"/>
    </xf>
    <xf numFmtId="0" fontId="63" fillId="0" borderId="0" xfId="4" applyFont="1" applyBorder="1"/>
    <xf numFmtId="0" fontId="27" fillId="0" borderId="1" xfId="4" applyFont="1" applyBorder="1" applyAlignment="1">
      <alignment horizontal="center" vertical="center" wrapText="1"/>
    </xf>
    <xf numFmtId="0" fontId="27" fillId="0" borderId="1" xfId="4" applyNumberFormat="1" applyFont="1" applyBorder="1" applyAlignment="1">
      <alignment horizontal="center" vertical="center" wrapText="1"/>
    </xf>
    <xf numFmtId="0" fontId="21" fillId="0" borderId="0" xfId="4" applyNumberFormat="1" applyFont="1" applyAlignment="1">
      <alignment horizontal="center"/>
    </xf>
    <xf numFmtId="0" fontId="21" fillId="0" borderId="0" xfId="4" applyNumberFormat="1" applyFont="1" applyAlignment="1">
      <alignment horizontal="center" vertical="center"/>
    </xf>
    <xf numFmtId="0" fontId="66" fillId="0" borderId="1" xfId="0" applyFont="1" applyBorder="1" applyAlignment="1">
      <alignment horizontal="justify" vertical="top" wrapText="1"/>
    </xf>
    <xf numFmtId="0" fontId="66" fillId="0" borderId="1" xfId="0" applyFont="1" applyBorder="1" applyAlignment="1">
      <alignment horizontal="center" vertical="top" wrapText="1"/>
    </xf>
    <xf numFmtId="0" fontId="67" fillId="0" borderId="0" xfId="0" applyFont="1"/>
    <xf numFmtId="0" fontId="29" fillId="0" borderId="1" xfId="4" applyNumberFormat="1" applyFont="1" applyBorder="1" applyAlignment="1">
      <alignment vertical="center"/>
    </xf>
    <xf numFmtId="0" fontId="44" fillId="0" borderId="0" xfId="4" applyFont="1"/>
    <xf numFmtId="0" fontId="4" fillId="0" borderId="1" xfId="0" applyFont="1" applyBorder="1" applyAlignment="1"/>
    <xf numFmtId="0" fontId="44" fillId="0" borderId="0" xfId="4" applyFont="1" applyBorder="1"/>
    <xf numFmtId="0" fontId="69" fillId="0" borderId="0" xfId="5" applyFont="1" applyAlignment="1"/>
    <xf numFmtId="0" fontId="69" fillId="0" borderId="0" xfId="5" applyFont="1" applyAlignment="1">
      <alignment horizontal="center" vertical="top"/>
    </xf>
    <xf numFmtId="0" fontId="37" fillId="0" borderId="0" xfId="5" applyFont="1" applyFill="1" applyBorder="1" applyAlignment="1">
      <alignment horizontal="center"/>
    </xf>
    <xf numFmtId="0" fontId="20" fillId="0" borderId="0" xfId="5" applyFont="1" applyFill="1" applyBorder="1" applyAlignment="1">
      <alignment horizontal="left"/>
    </xf>
    <xf numFmtId="0" fontId="20" fillId="0" borderId="0" xfId="5" applyFont="1" applyFill="1" applyBorder="1" applyAlignment="1">
      <alignment horizontal="center"/>
    </xf>
    <xf numFmtId="0" fontId="63" fillId="0" borderId="0" xfId="5" applyFont="1"/>
    <xf numFmtId="0" fontId="19" fillId="0" borderId="0" xfId="5" applyFont="1"/>
    <xf numFmtId="0" fontId="69" fillId="0" borderId="0" xfId="5" applyFont="1"/>
    <xf numFmtId="0" fontId="6" fillId="0" borderId="0" xfId="5" applyFont="1"/>
    <xf numFmtId="0" fontId="20" fillId="0" borderId="0" xfId="5" applyFont="1"/>
    <xf numFmtId="0" fontId="6" fillId="0" borderId="0" xfId="5" applyFont="1" applyFill="1"/>
    <xf numFmtId="0" fontId="19" fillId="0" borderId="1" xfId="5" applyFont="1" applyFill="1" applyBorder="1" applyAlignment="1">
      <alignment horizontal="center" vertical="center" wrapText="1"/>
    </xf>
    <xf numFmtId="0" fontId="21" fillId="0" borderId="0" xfId="5" applyFont="1"/>
    <xf numFmtId="0" fontId="37" fillId="0" borderId="0" xfId="5" applyFont="1"/>
    <xf numFmtId="0" fontId="19" fillId="0" borderId="0" xfId="4" applyNumberFormat="1" applyFont="1" applyAlignment="1">
      <alignment vertical="center"/>
    </xf>
    <xf numFmtId="0" fontId="21" fillId="0" borderId="0" xfId="4" applyNumberFormat="1" applyFont="1" applyAlignment="1">
      <alignment vertical="center"/>
    </xf>
    <xf numFmtId="0" fontId="28" fillId="0" borderId="0" xfId="50" applyFont="1"/>
    <xf numFmtId="0" fontId="28" fillId="0" borderId="0" xfId="5" applyFont="1"/>
    <xf numFmtId="0" fontId="32" fillId="0" borderId="0" xfId="5" applyFont="1"/>
    <xf numFmtId="0" fontId="32" fillId="0" borderId="0" xfId="5" applyNumberFormat="1" applyFont="1"/>
    <xf numFmtId="0" fontId="28" fillId="0" borderId="1" xfId="5" applyFont="1" applyBorder="1" applyAlignment="1">
      <alignment horizontal="center"/>
    </xf>
    <xf numFmtId="0" fontId="29" fillId="0" borderId="0" xfId="5" applyNumberFormat="1" applyFont="1" applyAlignment="1">
      <alignment horizontal="right"/>
    </xf>
    <xf numFmtId="0" fontId="27" fillId="0" borderId="0" xfId="3" applyNumberFormat="1" applyFont="1"/>
    <xf numFmtId="0" fontId="27" fillId="0" borderId="0" xfId="4" applyFont="1"/>
    <xf numFmtId="0" fontId="28" fillId="0" borderId="0" xfId="50" applyFont="1" applyAlignment="1">
      <alignment horizontal="center"/>
    </xf>
    <xf numFmtId="0" fontId="28" fillId="0" borderId="0" xfId="5" applyFont="1" applyAlignment="1">
      <alignment horizontal="center"/>
    </xf>
    <xf numFmtId="0" fontId="6" fillId="0" borderId="0" xfId="5" applyFont="1" applyAlignment="1">
      <alignment vertical="center"/>
    </xf>
    <xf numFmtId="0" fontId="6" fillId="0" borderId="0" xfId="5" applyFont="1" applyAlignment="1">
      <alignment horizontal="center" vertical="center"/>
    </xf>
    <xf numFmtId="0" fontId="20" fillId="0" borderId="0" xfId="50" applyFont="1"/>
    <xf numFmtId="0" fontId="22" fillId="0" borderId="0" xfId="3" applyNumberFormat="1" applyFont="1"/>
    <xf numFmtId="2" fontId="45" fillId="0" borderId="1" xfId="4" applyNumberFormat="1" applyFont="1" applyBorder="1" applyAlignment="1">
      <alignment horizontal="center" vertical="center" wrapText="1"/>
    </xf>
    <xf numFmtId="1" fontId="34" fillId="0" borderId="1" xfId="4" applyNumberFormat="1" applyFont="1" applyBorder="1" applyAlignment="1">
      <alignment horizontal="center" vertical="center" wrapText="1"/>
    </xf>
    <xf numFmtId="0" fontId="19" fillId="0" borderId="1" xfId="4" applyFont="1" applyBorder="1" applyAlignment="1">
      <alignment horizontal="center" vertical="center"/>
    </xf>
    <xf numFmtId="0" fontId="19" fillId="0" borderId="1" xfId="4" applyNumberFormat="1" applyFont="1" applyBorder="1" applyAlignment="1">
      <alignment vertical="center" wrapText="1"/>
    </xf>
    <xf numFmtId="0" fontId="63" fillId="0" borderId="1" xfId="4" applyFont="1" applyBorder="1" applyAlignment="1">
      <alignment vertical="center"/>
    </xf>
    <xf numFmtId="0" fontId="20" fillId="0" borderId="1" xfId="4" applyFont="1" applyBorder="1" applyAlignment="1">
      <alignment horizontal="center" vertical="center"/>
    </xf>
    <xf numFmtId="0" fontId="20" fillId="0" borderId="1" xfId="4" applyNumberFormat="1" applyFont="1" applyBorder="1" applyAlignment="1">
      <alignment vertical="center" wrapText="1"/>
    </xf>
    <xf numFmtId="0" fontId="21" fillId="0" borderId="1" xfId="4" applyFont="1" applyBorder="1" applyAlignment="1">
      <alignment horizontal="center" vertical="center"/>
    </xf>
    <xf numFmtId="0" fontId="21" fillId="0" borderId="1" xfId="4" applyNumberFormat="1" applyFont="1" applyBorder="1" applyAlignment="1">
      <alignment vertical="center" wrapText="1"/>
    </xf>
    <xf numFmtId="0" fontId="44" fillId="0" borderId="1" xfId="4" applyFont="1" applyBorder="1" applyAlignment="1">
      <alignment vertical="center"/>
    </xf>
    <xf numFmtId="0" fontId="20" fillId="0" borderId="1" xfId="4" applyNumberFormat="1" applyFont="1" applyBorder="1" applyAlignment="1">
      <alignment horizontal="left" vertical="center" wrapText="1"/>
    </xf>
    <xf numFmtId="0" fontId="19" fillId="0" borderId="1" xfId="4" applyNumberFormat="1" applyFont="1" applyBorder="1" applyAlignment="1">
      <alignment vertical="center"/>
    </xf>
    <xf numFmtId="0" fontId="20" fillId="0" borderId="1" xfId="4" applyNumberFormat="1" applyFont="1" applyBorder="1" applyAlignment="1">
      <alignment vertical="center"/>
    </xf>
    <xf numFmtId="0" fontId="20" fillId="0" borderId="1" xfId="4" quotePrefix="1" applyNumberFormat="1" applyFont="1" applyBorder="1" applyAlignment="1">
      <alignment vertical="center" wrapText="1"/>
    </xf>
    <xf numFmtId="0" fontId="65" fillId="0" borderId="1" xfId="4" applyFont="1" applyBorder="1"/>
    <xf numFmtId="0" fontId="64" fillId="0" borderId="1" xfId="4" applyFont="1" applyBorder="1"/>
    <xf numFmtId="0" fontId="65" fillId="0" borderId="1" xfId="4" applyFont="1" applyBorder="1" applyAlignment="1">
      <alignment vertical="center"/>
    </xf>
    <xf numFmtId="0" fontId="64" fillId="0" borderId="1" xfId="4" applyFont="1" applyBorder="1" applyAlignment="1">
      <alignment vertical="center"/>
    </xf>
    <xf numFmtId="0" fontId="24" fillId="0" borderId="0" xfId="4" applyFont="1" applyBorder="1" applyAlignment="1">
      <alignment horizontal="center" vertical="center"/>
    </xf>
    <xf numFmtId="0" fontId="25" fillId="0" borderId="0" xfId="4" applyNumberFormat="1" applyFont="1" applyBorder="1" applyAlignment="1">
      <alignment vertical="center"/>
    </xf>
    <xf numFmtId="0" fontId="20" fillId="0" borderId="0" xfId="4" applyFont="1" applyBorder="1" applyAlignment="1">
      <alignment horizontal="center" vertical="center"/>
    </xf>
    <xf numFmtId="0" fontId="20" fillId="0" borderId="0" xfId="27" quotePrefix="1" applyFont="1" applyAlignment="1">
      <alignment vertical="center" wrapText="1"/>
    </xf>
    <xf numFmtId="0" fontId="19" fillId="0" borderId="0" xfId="4" applyFont="1" applyBorder="1" applyAlignment="1">
      <alignment horizontal="center" vertical="center"/>
    </xf>
    <xf numFmtId="0" fontId="20" fillId="0" borderId="0" xfId="4" quotePrefix="1" applyNumberFormat="1" applyFont="1" applyBorder="1" applyAlignment="1">
      <alignment horizontal="left" vertical="center" wrapText="1"/>
    </xf>
    <xf numFmtId="0" fontId="27" fillId="0" borderId="0" xfId="4" applyFont="1" applyBorder="1" applyAlignment="1">
      <alignment horizontal="center" vertical="center"/>
    </xf>
    <xf numFmtId="0" fontId="35" fillId="0" borderId="0" xfId="5" applyNumberFormat="1" applyFont="1" applyBorder="1" applyAlignment="1">
      <alignment horizontal="center" wrapText="1"/>
    </xf>
    <xf numFmtId="0" fontId="28" fillId="0" borderId="0" xfId="4" applyFont="1" applyBorder="1"/>
    <xf numFmtId="0" fontId="19" fillId="0" borderId="1" xfId="4" applyNumberFormat="1" applyFont="1" applyBorder="1" applyAlignment="1">
      <alignment horizontal="center" vertical="center" wrapText="1"/>
    </xf>
    <xf numFmtId="0" fontId="19" fillId="0" borderId="0" xfId="4" applyFont="1" applyAlignment="1">
      <alignment horizontal="center"/>
    </xf>
    <xf numFmtId="0" fontId="20" fillId="0" borderId="0" xfId="4" applyFont="1" applyAlignment="1">
      <alignment horizontal="center"/>
    </xf>
    <xf numFmtId="1" fontId="20" fillId="0" borderId="1" xfId="4" applyNumberFormat="1" applyFont="1" applyBorder="1" applyAlignment="1">
      <alignment horizontal="center" vertical="center" wrapText="1"/>
    </xf>
    <xf numFmtId="0" fontId="20" fillId="0" borderId="1" xfId="4" applyNumberFormat="1" applyFont="1" applyBorder="1" applyAlignment="1">
      <alignment horizontal="left" vertical="center"/>
    </xf>
    <xf numFmtId="0" fontId="20" fillId="0" borderId="1" xfId="4" applyNumberFormat="1" applyFont="1" applyBorder="1" applyAlignment="1">
      <alignment horizontal="center" vertical="center"/>
    </xf>
    <xf numFmtId="0" fontId="19" fillId="0" borderId="1" xfId="4" applyNumberFormat="1" applyFont="1" applyBorder="1" applyAlignment="1">
      <alignment horizontal="left" vertical="center" wrapText="1"/>
    </xf>
    <xf numFmtId="0" fontId="19" fillId="0" borderId="1" xfId="4" applyNumberFormat="1" applyFont="1" applyBorder="1" applyAlignment="1">
      <alignment horizontal="center" vertical="center"/>
    </xf>
    <xf numFmtId="164" fontId="20" fillId="0" borderId="1" xfId="52" applyNumberFormat="1" applyFont="1" applyBorder="1" applyAlignment="1">
      <alignment horizontal="center" vertical="center"/>
    </xf>
    <xf numFmtId="0" fontId="19" fillId="0" borderId="0" xfId="4" applyNumberFormat="1" applyFont="1" applyBorder="1" applyAlignment="1">
      <alignment horizontal="center" vertical="center"/>
    </xf>
    <xf numFmtId="0" fontId="20" fillId="0" borderId="0" xfId="51" applyFont="1" applyBorder="1"/>
    <xf numFmtId="0" fontId="20" fillId="0" borderId="1" xfId="4" applyFont="1" applyBorder="1"/>
    <xf numFmtId="0" fontId="21" fillId="0" borderId="1" xfId="4" applyNumberFormat="1" applyFont="1" applyFill="1" applyBorder="1" applyAlignment="1">
      <alignment horizontal="left" vertical="center"/>
    </xf>
    <xf numFmtId="0" fontId="19" fillId="0" borderId="1" xfId="4" applyFont="1" applyBorder="1"/>
    <xf numFmtId="0" fontId="19" fillId="0" borderId="0" xfId="4" applyFont="1" applyBorder="1" applyAlignment="1">
      <alignment vertical="center"/>
    </xf>
    <xf numFmtId="0" fontId="20" fillId="0" borderId="0" xfId="51" applyFont="1" applyBorder="1" applyAlignment="1">
      <alignment horizontal="center" vertical="center"/>
    </xf>
    <xf numFmtId="0" fontId="20" fillId="0" borderId="0" xfId="51" applyFont="1" applyBorder="1" applyAlignment="1">
      <alignment vertical="center"/>
    </xf>
    <xf numFmtId="0" fontId="21" fillId="0" borderId="1" xfId="4" applyNumberFormat="1" applyFont="1" applyBorder="1" applyAlignment="1">
      <alignment horizontal="left" vertical="center" wrapText="1"/>
    </xf>
    <xf numFmtId="0" fontId="21" fillId="0" borderId="1" xfId="4" applyNumberFormat="1" applyFont="1" applyBorder="1" applyAlignment="1">
      <alignment horizontal="center" vertical="center"/>
    </xf>
    <xf numFmtId="0" fontId="24" fillId="0" borderId="1" xfId="4" applyFont="1" applyBorder="1"/>
    <xf numFmtId="0" fontId="21" fillId="0" borderId="0" xfId="51" applyFont="1" applyBorder="1"/>
    <xf numFmtId="0" fontId="21" fillId="0" borderId="1" xfId="4" applyNumberFormat="1" applyFont="1" applyBorder="1" applyAlignment="1">
      <alignment horizontal="left" vertical="center"/>
    </xf>
    <xf numFmtId="0" fontId="70" fillId="0" borderId="0" xfId="1" applyNumberFormat="1" applyFont="1" applyAlignment="1">
      <alignment vertical="top" wrapText="1"/>
    </xf>
    <xf numFmtId="0" fontId="28" fillId="0" borderId="0" xfId="4" applyFont="1" applyBorder="1" applyAlignment="1">
      <alignment horizontal="center" vertical="center"/>
    </xf>
    <xf numFmtId="0" fontId="28" fillId="0" borderId="0" xfId="4" quotePrefix="1" applyFont="1" applyBorder="1" applyAlignment="1">
      <alignment horizontal="center" vertical="center"/>
    </xf>
    <xf numFmtId="0" fontId="28" fillId="0" borderId="0" xfId="4" applyNumberFormat="1" applyFont="1" applyBorder="1" applyAlignment="1">
      <alignment vertical="center" wrapText="1"/>
    </xf>
    <xf numFmtId="0" fontId="20" fillId="0" borderId="0" xfId="4" applyFont="1" applyBorder="1" applyAlignment="1">
      <alignment horizontal="left" vertical="center" wrapText="1"/>
    </xf>
    <xf numFmtId="0" fontId="19" fillId="0" borderId="1" xfId="5" applyFont="1" applyFill="1" applyBorder="1" applyAlignment="1">
      <alignment horizontal="center" vertical="center"/>
    </xf>
    <xf numFmtId="0" fontId="27" fillId="0" borderId="0" xfId="3" applyNumberFormat="1" applyFont="1" applyAlignment="1"/>
    <xf numFmtId="0" fontId="2" fillId="0" borderId="1" xfId="0" applyFont="1" applyBorder="1" applyAlignment="1">
      <alignment horizontal="justify" vertical="top" wrapText="1"/>
    </xf>
    <xf numFmtId="0" fontId="3" fillId="0" borderId="1" xfId="0" applyFont="1" applyBorder="1" applyAlignment="1">
      <alignment horizontal="justify" vertical="top" wrapText="1"/>
    </xf>
    <xf numFmtId="0" fontId="2" fillId="0" borderId="1" xfId="0" applyFont="1" applyBorder="1" applyAlignment="1">
      <alignment horizontal="center" vertical="center" wrapText="1"/>
    </xf>
    <xf numFmtId="0" fontId="28" fillId="0" borderId="1" xfId="5" applyNumberFormat="1" applyFont="1" applyBorder="1" applyAlignment="1">
      <alignment horizontal="center" vertical="center" wrapText="1"/>
    </xf>
    <xf numFmtId="0" fontId="63" fillId="0" borderId="0" xfId="53" applyFont="1"/>
    <xf numFmtId="0" fontId="74" fillId="0" borderId="0" xfId="53" applyFont="1"/>
    <xf numFmtId="0" fontId="43" fillId="0" borderId="0" xfId="5"/>
    <xf numFmtId="0" fontId="65" fillId="0" borderId="0" xfId="53" applyNumberFormat="1" applyFont="1" applyAlignment="1"/>
    <xf numFmtId="0" fontId="20" fillId="0" borderId="0" xfId="54" applyFont="1"/>
    <xf numFmtId="0" fontId="37" fillId="0" borderId="0" xfId="55" applyFont="1" applyFill="1"/>
    <xf numFmtId="0" fontId="75" fillId="0" borderId="0" xfId="5" applyFont="1"/>
    <xf numFmtId="0" fontId="37" fillId="0" borderId="1" xfId="55" applyFont="1" applyFill="1" applyBorder="1" applyAlignment="1">
      <alignment horizontal="center" vertical="center"/>
    </xf>
    <xf numFmtId="0" fontId="37" fillId="0" borderId="12" xfId="55" applyFont="1" applyFill="1" applyBorder="1" applyAlignment="1">
      <alignment horizontal="center" vertical="center"/>
    </xf>
    <xf numFmtId="0" fontId="37" fillId="0" borderId="12" xfId="55" applyFont="1" applyFill="1" applyBorder="1" applyAlignment="1">
      <alignment horizontal="center" vertical="center" wrapText="1"/>
    </xf>
    <xf numFmtId="0" fontId="37" fillId="0" borderId="0" xfId="55" applyFont="1" applyFill="1" applyAlignment="1">
      <alignment horizontal="center" vertical="center"/>
    </xf>
    <xf numFmtId="0" fontId="27" fillId="0" borderId="1" xfId="55" applyFont="1" applyFill="1" applyBorder="1" applyAlignment="1">
      <alignment horizontal="center" vertical="center"/>
    </xf>
    <xf numFmtId="0" fontId="45" fillId="0" borderId="1" xfId="55" applyFont="1" applyFill="1" applyBorder="1" applyAlignment="1">
      <alignment horizontal="center" vertical="center"/>
    </xf>
    <xf numFmtId="0" fontId="45" fillId="0" borderId="0" xfId="55" applyFont="1" applyFill="1" applyAlignment="1">
      <alignment horizontal="center" vertical="center"/>
    </xf>
    <xf numFmtId="0" fontId="28" fillId="0" borderId="1" xfId="55" applyFont="1" applyFill="1" applyBorder="1" applyAlignment="1">
      <alignment horizontal="left" vertical="center"/>
    </xf>
    <xf numFmtId="0" fontId="34" fillId="0" borderId="1" xfId="55" applyFont="1" applyFill="1" applyBorder="1" applyAlignment="1">
      <alignment horizontal="left" vertical="center"/>
    </xf>
    <xf numFmtId="0" fontId="34" fillId="0" borderId="0" xfId="55" applyFont="1" applyFill="1" applyAlignment="1">
      <alignment horizontal="left" vertical="center"/>
    </xf>
    <xf numFmtId="0" fontId="27" fillId="0" borderId="0" xfId="55" applyFont="1" applyFill="1" applyBorder="1" applyAlignment="1">
      <alignment horizontal="center" vertical="center"/>
    </xf>
    <xf numFmtId="0" fontId="45" fillId="0" borderId="0" xfId="55" applyFont="1" applyFill="1" applyBorder="1" applyAlignment="1">
      <alignment horizontal="center" vertical="center"/>
    </xf>
    <xf numFmtId="0" fontId="63" fillId="0" borderId="0" xfId="53" applyNumberFormat="1" applyFont="1" applyAlignment="1">
      <alignment horizontal="centerContinuous"/>
    </xf>
    <xf numFmtId="0" fontId="65" fillId="0" borderId="0" xfId="53" applyNumberFormat="1" applyFont="1" applyAlignment="1">
      <alignment horizontal="centerContinuous"/>
    </xf>
    <xf numFmtId="0" fontId="44" fillId="0" borderId="0" xfId="53" applyNumberFormat="1" applyFont="1" applyAlignment="1">
      <alignment horizontal="centerContinuous"/>
    </xf>
    <xf numFmtId="0" fontId="19" fillId="0" borderId="0" xfId="53" applyNumberFormat="1" applyFont="1"/>
    <xf numFmtId="0" fontId="20" fillId="0" borderId="0" xfId="53" applyFont="1"/>
    <xf numFmtId="0" fontId="19" fillId="0" borderId="0" xfId="53" applyNumberFormat="1" applyFont="1" applyAlignment="1">
      <alignment horizontal="right"/>
    </xf>
    <xf numFmtId="0" fontId="78" fillId="0" borderId="0" xfId="53" applyFont="1"/>
    <xf numFmtId="0" fontId="79" fillId="0" borderId="0" xfId="5" applyFont="1"/>
    <xf numFmtId="0" fontId="19" fillId="0" borderId="0" xfId="3" applyNumberFormat="1" applyFont="1" applyAlignment="1"/>
    <xf numFmtId="0" fontId="20" fillId="0" borderId="1" xfId="50" applyFont="1" applyBorder="1"/>
    <xf numFmtId="0" fontId="21" fillId="0" borderId="0" xfId="4" applyNumberFormat="1" applyFont="1" applyBorder="1" applyAlignment="1">
      <alignment horizontal="left" vertical="center"/>
    </xf>
    <xf numFmtId="0" fontId="71" fillId="0" borderId="0" xfId="4" applyNumberFormat="1" applyFont="1" applyBorder="1" applyAlignment="1">
      <alignment vertical="center"/>
    </xf>
    <xf numFmtId="0" fontId="22" fillId="0" borderId="0" xfId="4" applyNumberFormat="1" applyFont="1" applyAlignment="1">
      <alignment vertical="center"/>
    </xf>
    <xf numFmtId="0" fontId="19" fillId="0" borderId="1" xfId="5" applyFont="1" applyFill="1" applyBorder="1" applyAlignment="1">
      <alignment horizontal="left" vertical="center" wrapText="1"/>
    </xf>
    <xf numFmtId="0" fontId="28" fillId="0" borderId="1" xfId="5" applyFont="1" applyBorder="1" applyAlignment="1">
      <alignment vertical="center"/>
    </xf>
    <xf numFmtId="3" fontId="19" fillId="0" borderId="1" xfId="5" applyNumberFormat="1" applyFont="1" applyFill="1" applyBorder="1" applyAlignment="1">
      <alignment horizontal="center" vertical="center"/>
    </xf>
    <xf numFmtId="0" fontId="19" fillId="0" borderId="1" xfId="5" applyFont="1" applyFill="1" applyBorder="1" applyAlignment="1">
      <alignment horizontal="center"/>
    </xf>
    <xf numFmtId="0" fontId="19" fillId="0" borderId="1" xfId="5" applyFont="1" applyFill="1" applyBorder="1" applyAlignment="1">
      <alignment horizontal="left" wrapText="1"/>
    </xf>
    <xf numFmtId="3" fontId="19" fillId="0" borderId="1" xfId="5" applyNumberFormat="1" applyFont="1" applyFill="1" applyBorder="1" applyAlignment="1">
      <alignment horizontal="center"/>
    </xf>
    <xf numFmtId="0" fontId="34" fillId="0" borderId="1" xfId="5" applyFont="1" applyFill="1" applyBorder="1" applyAlignment="1">
      <alignment horizontal="center" vertical="center" wrapText="1"/>
    </xf>
    <xf numFmtId="0" fontId="34" fillId="0" borderId="1" xfId="5" applyFont="1" applyBorder="1" applyAlignment="1">
      <alignment horizontal="center" vertical="center"/>
    </xf>
    <xf numFmtId="0" fontId="83" fillId="0" borderId="0" xfId="5" applyFont="1" applyAlignment="1">
      <alignment horizontal="center" vertical="center"/>
    </xf>
    <xf numFmtId="0" fontId="30" fillId="0" borderId="1" xfId="5" applyNumberFormat="1" applyFont="1" applyBorder="1" applyAlignment="1">
      <alignment horizontal="center"/>
    </xf>
    <xf numFmtId="0" fontId="30" fillId="0" borderId="1" xfId="5" applyFont="1" applyBorder="1" applyAlignment="1">
      <alignment horizontal="center"/>
    </xf>
    <xf numFmtId="0" fontId="27" fillId="0" borderId="1" xfId="5" applyFont="1" applyBorder="1" applyAlignment="1">
      <alignment horizontal="center"/>
    </xf>
    <xf numFmtId="0" fontId="27" fillId="0" borderId="1" xfId="5" applyFont="1" applyBorder="1"/>
    <xf numFmtId="0" fontId="28" fillId="0" borderId="1" xfId="5" applyNumberFormat="1" applyFont="1" applyBorder="1"/>
    <xf numFmtId="0" fontId="28" fillId="0" borderId="1" xfId="5" applyFont="1" applyBorder="1"/>
    <xf numFmtId="3" fontId="28" fillId="0" borderId="1" xfId="56" applyNumberFormat="1" applyFont="1" applyFill="1" applyBorder="1" applyAlignment="1">
      <alignment horizontal="center" vertical="center" wrapText="1"/>
    </xf>
    <xf numFmtId="0" fontId="28" fillId="0" borderId="2" xfId="55" applyFont="1" applyFill="1" applyBorder="1" applyAlignment="1">
      <alignment horizontal="center" vertical="center" wrapText="1"/>
    </xf>
    <xf numFmtId="0" fontId="28" fillId="0" borderId="1" xfId="55" applyFont="1" applyFill="1" applyBorder="1" applyAlignment="1">
      <alignment horizontal="center" vertical="center"/>
    </xf>
    <xf numFmtId="0" fontId="28" fillId="0" borderId="12" xfId="55" applyFont="1" applyFill="1" applyBorder="1" applyAlignment="1">
      <alignment horizontal="center" vertical="center"/>
    </xf>
    <xf numFmtId="0" fontId="28" fillId="0" borderId="12" xfId="55" applyFont="1" applyFill="1" applyBorder="1" applyAlignment="1">
      <alignment horizontal="center" vertical="center" wrapText="1"/>
    </xf>
    <xf numFmtId="0" fontId="2" fillId="0" borderId="0" xfId="0" applyFont="1" applyAlignment="1">
      <alignment horizontal="right" vertical="top"/>
    </xf>
    <xf numFmtId="0" fontId="1" fillId="0" borderId="0" xfId="0" applyFont="1" applyAlignment="1">
      <alignment horizontal="center"/>
    </xf>
    <xf numFmtId="0" fontId="5" fillId="0" borderId="0" xfId="0" applyFont="1" applyAlignment="1">
      <alignment horizontal="center"/>
    </xf>
    <xf numFmtId="0" fontId="27" fillId="0" borderId="1" xfId="4" applyFont="1" applyBorder="1" applyAlignment="1">
      <alignment horizontal="center" vertical="center" wrapText="1"/>
    </xf>
    <xf numFmtId="2" fontId="27" fillId="0" borderId="1" xfId="4" applyNumberFormat="1" applyFont="1" applyBorder="1" applyAlignment="1">
      <alignment horizontal="center" vertical="center" wrapText="1"/>
    </xf>
    <xf numFmtId="0" fontId="9" fillId="0" borderId="0" xfId="0" applyFont="1"/>
    <xf numFmtId="0" fontId="20" fillId="0" borderId="0" xfId="55" applyFont="1" applyFill="1"/>
    <xf numFmtId="0" fontId="11" fillId="0" borderId="0" xfId="5" applyFont="1"/>
    <xf numFmtId="0" fontId="2" fillId="0" borderId="0" xfId="0" applyFont="1" applyAlignment="1">
      <alignment horizontal="right" vertical="top"/>
    </xf>
    <xf numFmtId="0" fontId="2" fillId="0" borderId="1" xfId="0" applyFont="1" applyBorder="1" applyAlignment="1">
      <alignment horizontal="center" vertical="center" wrapText="1"/>
    </xf>
    <xf numFmtId="0" fontId="7" fillId="0" borderId="0" xfId="0" applyFont="1" applyAlignment="1">
      <alignment vertical="top"/>
    </xf>
    <xf numFmtId="0" fontId="7" fillId="0" borderId="2" xfId="0" applyFont="1" applyBorder="1" applyAlignment="1">
      <alignment horizontal="center" vertical="center" wrapText="1"/>
    </xf>
    <xf numFmtId="0" fontId="84" fillId="0" borderId="3" xfId="0" quotePrefix="1" applyFont="1" applyBorder="1" applyAlignment="1">
      <alignment horizontal="left" vertical="center" wrapText="1"/>
    </xf>
    <xf numFmtId="0" fontId="13" fillId="0" borderId="1" xfId="0" applyFont="1" applyBorder="1" applyAlignment="1">
      <alignment horizontal="center" vertical="center" wrapText="1"/>
    </xf>
    <xf numFmtId="0" fontId="7" fillId="0" borderId="1" xfId="0" applyFont="1" applyBorder="1" applyAlignment="1">
      <alignment horizontal="center" wrapText="1"/>
    </xf>
    <xf numFmtId="1" fontId="28" fillId="0" borderId="1" xfId="4" applyNumberFormat="1" applyFont="1" applyBorder="1" applyAlignment="1">
      <alignment horizontal="center" vertical="center" wrapText="1"/>
    </xf>
    <xf numFmtId="0" fontId="28" fillId="0" borderId="0" xfId="51" applyFont="1" applyBorder="1" applyAlignment="1">
      <alignment horizontal="center"/>
    </xf>
    <xf numFmtId="0" fontId="85" fillId="0" borderId="0" xfId="0" applyFont="1" applyAlignment="1">
      <alignment horizontal="left"/>
    </xf>
    <xf numFmtId="49" fontId="6" fillId="0" borderId="1" xfId="0" applyNumberFormat="1" applyFont="1" applyBorder="1" applyAlignment="1">
      <alignment horizontal="center" vertical="center"/>
    </xf>
    <xf numFmtId="49" fontId="13" fillId="0" borderId="1" xfId="0" applyNumberFormat="1" applyFont="1" applyBorder="1" applyAlignment="1">
      <alignment horizontal="left" vertical="center"/>
    </xf>
    <xf numFmtId="49" fontId="13" fillId="0" borderId="1" xfId="0" applyNumberFormat="1" applyFont="1" applyBorder="1" applyAlignment="1">
      <alignment horizontal="center" vertical="center"/>
    </xf>
    <xf numFmtId="0" fontId="0" fillId="0" borderId="1" xfId="0" applyBorder="1" applyAlignment="1">
      <alignment vertical="center"/>
    </xf>
    <xf numFmtId="0" fontId="11" fillId="0" borderId="1" xfId="0" applyFont="1" applyBorder="1" applyAlignment="1">
      <alignment horizontal="center" vertical="center"/>
    </xf>
    <xf numFmtId="0" fontId="7" fillId="0" borderId="1" xfId="0" applyFont="1" applyBorder="1" applyAlignment="1">
      <alignment vertical="center"/>
    </xf>
    <xf numFmtId="0" fontId="7" fillId="0" borderId="1" xfId="0" applyFont="1" applyBorder="1" applyAlignment="1">
      <alignment horizontal="justify" vertical="top" wrapText="1"/>
    </xf>
    <xf numFmtId="0" fontId="7" fillId="0" borderId="1" xfId="0" applyFont="1" applyBorder="1" applyAlignment="1">
      <alignment horizontal="center" vertical="center" wrapText="1"/>
    </xf>
    <xf numFmtId="0" fontId="7" fillId="0" borderId="1" xfId="0" applyFont="1" applyBorder="1" applyAlignment="1">
      <alignment horizontal="justify" wrapText="1"/>
    </xf>
    <xf numFmtId="0" fontId="11" fillId="0" borderId="1" xfId="0" applyFont="1" applyBorder="1" applyAlignment="1">
      <alignment horizontal="justify" vertical="top" wrapText="1"/>
    </xf>
    <xf numFmtId="0" fontId="2" fillId="0" borderId="1" xfId="0" applyFont="1" applyBorder="1" applyAlignment="1">
      <alignment horizontal="center" vertical="center" wrapText="1"/>
    </xf>
    <xf numFmtId="0" fontId="2" fillId="0" borderId="1" xfId="0" applyFont="1" applyBorder="1" applyAlignment="1">
      <alignment horizontal="justify" vertical="top" wrapText="1"/>
    </xf>
    <xf numFmtId="0" fontId="2" fillId="0" borderId="1" xfId="0" applyFont="1" applyBorder="1" applyAlignment="1">
      <alignment horizontal="justify" wrapText="1"/>
    </xf>
    <xf numFmtId="0" fontId="2" fillId="0" borderId="1" xfId="0" applyFont="1" applyBorder="1" applyAlignment="1">
      <alignment horizontal="center" vertical="center" wrapText="1"/>
    </xf>
    <xf numFmtId="0" fontId="2" fillId="0" borderId="0" xfId="0" applyFont="1" applyAlignment="1">
      <alignment horizontal="center" vertical="top"/>
    </xf>
    <xf numFmtId="0" fontId="2" fillId="0" borderId="0" xfId="0" applyFont="1" applyAlignment="1">
      <alignment horizontal="center" vertical="top"/>
    </xf>
    <xf numFmtId="0" fontId="1" fillId="0" borderId="0" xfId="0" applyFont="1" applyAlignment="1">
      <alignment horizontal="center"/>
    </xf>
    <xf numFmtId="0" fontId="5" fillId="0" borderId="0" xfId="0" applyFont="1" applyAlignment="1">
      <alignment horizontal="center"/>
    </xf>
    <xf numFmtId="0" fontId="13" fillId="0" borderId="1" xfId="0" applyNumberFormat="1" applyFont="1" applyBorder="1" applyAlignment="1">
      <alignment horizontal="center" vertical="center"/>
    </xf>
    <xf numFmtId="0" fontId="7"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4" xfId="0" applyFont="1" applyBorder="1" applyAlignment="1">
      <alignment horizontal="center" vertical="center" wrapText="1"/>
    </xf>
    <xf numFmtId="0" fontId="1" fillId="0" borderId="0" xfId="0" applyFont="1" applyAlignment="1">
      <alignment horizontal="center"/>
    </xf>
    <xf numFmtId="0" fontId="5" fillId="0" borderId="0" xfId="0" applyFont="1" applyAlignment="1">
      <alignment horizontal="center"/>
    </xf>
    <xf numFmtId="0" fontId="4" fillId="0" borderId="1" xfId="0" applyFont="1" applyBorder="1" applyAlignment="1">
      <alignment horizontal="center" vertical="center" wrapText="1"/>
    </xf>
    <xf numFmtId="0" fontId="2" fillId="0" borderId="5" xfId="0" applyFont="1" applyBorder="1" applyAlignment="1">
      <alignment horizontal="center" vertical="center" wrapText="1"/>
    </xf>
    <xf numFmtId="0" fontId="6" fillId="0" borderId="1" xfId="0" applyFont="1" applyBorder="1"/>
    <xf numFmtId="0" fontId="6" fillId="0" borderId="1" xfId="0" applyFont="1" applyBorder="1" applyAlignment="1">
      <alignment vertical="center" wrapText="1"/>
    </xf>
    <xf numFmtId="0" fontId="0" fillId="0" borderId="0" xfId="0" applyAlignment="1">
      <alignment horizontal="center"/>
    </xf>
    <xf numFmtId="0" fontId="13" fillId="0" borderId="1" xfId="0" applyFont="1" applyBorder="1" applyAlignment="1">
      <alignment vertical="center" wrapText="1"/>
    </xf>
    <xf numFmtId="0" fontId="2" fillId="0" borderId="0" xfId="0" applyFont="1" applyAlignment="1">
      <alignment horizontal="center"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13" fillId="0" borderId="1" xfId="0" applyFont="1" applyBorder="1" applyAlignment="1">
      <alignment horizontal="center" vertical="center"/>
    </xf>
    <xf numFmtId="0" fontId="0" fillId="0" borderId="0" xfId="0" applyAlignment="1">
      <alignment horizontal="center" vertical="center"/>
    </xf>
    <xf numFmtId="0" fontId="10" fillId="0" borderId="1" xfId="0" applyFont="1" applyBorder="1" applyAlignment="1">
      <alignment horizontal="center" vertical="center"/>
    </xf>
    <xf numFmtId="0" fontId="88" fillId="0" borderId="0" xfId="0" applyFont="1"/>
    <xf numFmtId="0" fontId="2" fillId="0" borderId="0" xfId="0" applyFont="1" applyAlignment="1">
      <alignment horizontal="left" vertical="center"/>
    </xf>
    <xf numFmtId="0" fontId="6" fillId="0" borderId="1" xfId="0" applyFont="1" applyBorder="1" applyAlignment="1">
      <alignment vertical="center"/>
    </xf>
    <xf numFmtId="0" fontId="67" fillId="0" borderId="1" xfId="0" applyFont="1" applyBorder="1"/>
    <xf numFmtId="0" fontId="16" fillId="0" borderId="1" xfId="0" applyFont="1" applyBorder="1"/>
    <xf numFmtId="0" fontId="3" fillId="0" borderId="12" xfId="0" applyFont="1" applyBorder="1" applyAlignment="1">
      <alignment vertical="top" wrapText="1"/>
    </xf>
    <xf numFmtId="0" fontId="3" fillId="0" borderId="1" xfId="0" applyFont="1" applyBorder="1" applyAlignment="1">
      <alignment horizontal="justify" vertical="top"/>
    </xf>
    <xf numFmtId="0" fontId="13" fillId="0" borderId="1" xfId="0" applyFont="1" applyBorder="1" applyAlignment="1">
      <alignment vertical="center"/>
    </xf>
    <xf numFmtId="0" fontId="39" fillId="0" borderId="1" xfId="0" applyFont="1" applyBorder="1" applyAlignment="1">
      <alignment vertical="center"/>
    </xf>
    <xf numFmtId="0" fontId="11" fillId="0" borderId="1" xfId="0" applyFont="1" applyBorder="1" applyAlignment="1">
      <alignment vertical="center"/>
    </xf>
    <xf numFmtId="0" fontId="7" fillId="0" borderId="1" xfId="0" applyFont="1" applyBorder="1" applyAlignment="1">
      <alignment vertical="center" wrapText="1"/>
    </xf>
    <xf numFmtId="0" fontId="11" fillId="0" borderId="1" xfId="0" applyFont="1" applyBorder="1" applyAlignment="1">
      <alignment vertical="center" wrapText="1"/>
    </xf>
    <xf numFmtId="0" fontId="10" fillId="0" borderId="1" xfId="0" applyFont="1" applyBorder="1" applyAlignment="1">
      <alignment vertical="center" wrapText="1"/>
    </xf>
    <xf numFmtId="0" fontId="87" fillId="0" borderId="1" xfId="0" applyFont="1" applyBorder="1" applyAlignment="1">
      <alignment vertical="center"/>
    </xf>
    <xf numFmtId="0" fontId="88" fillId="0" borderId="1" xfId="0" applyFont="1" applyBorder="1" applyAlignment="1">
      <alignment vertical="center"/>
    </xf>
    <xf numFmtId="0" fontId="11"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86" fillId="0" borderId="1" xfId="0" applyFont="1" applyBorder="1" applyAlignment="1">
      <alignment horizontal="center" vertical="center" wrapText="1"/>
    </xf>
    <xf numFmtId="0" fontId="1" fillId="0" borderId="1" xfId="0" applyFont="1" applyBorder="1" applyAlignment="1">
      <alignment vertical="center"/>
    </xf>
    <xf numFmtId="0" fontId="5" fillId="0" borderId="1" xfId="0" applyFont="1" applyBorder="1" applyAlignment="1">
      <alignment horizontal="center" vertical="center" wrapText="1"/>
    </xf>
    <xf numFmtId="0" fontId="5" fillId="0" borderId="1" xfId="0" applyFont="1" applyBorder="1" applyAlignment="1">
      <alignment vertical="center"/>
    </xf>
    <xf numFmtId="0" fontId="6" fillId="0" borderId="1" xfId="0" applyFont="1" applyBorder="1" applyAlignment="1">
      <alignment horizontal="center" vertical="center" wrapText="1"/>
    </xf>
    <xf numFmtId="0" fontId="8" fillId="0" borderId="0" xfId="0" applyFont="1" applyAlignment="1">
      <alignment horizontal="center"/>
    </xf>
    <xf numFmtId="0" fontId="29" fillId="2" borderId="7" xfId="55" applyFont="1" applyFill="1" applyBorder="1" applyAlignment="1">
      <alignment horizontal="right" vertical="center"/>
    </xf>
    <xf numFmtId="0" fontId="11" fillId="0" borderId="1" xfId="0" applyFont="1" applyBorder="1" applyAlignment="1">
      <alignment horizontal="justify" vertical="top" wrapText="1"/>
    </xf>
    <xf numFmtId="3" fontId="27" fillId="0" borderId="1" xfId="56" applyNumberFormat="1" applyFont="1" applyFill="1" applyBorder="1" applyAlignment="1">
      <alignment horizontal="center" vertical="center" wrapText="1"/>
    </xf>
    <xf numFmtId="0" fontId="27" fillId="0" borderId="1" xfId="54" applyFont="1" applyBorder="1" applyAlignment="1">
      <alignment horizontal="center" vertical="center" wrapText="1"/>
    </xf>
    <xf numFmtId="0" fontId="6" fillId="0" borderId="1" xfId="0" applyFont="1" applyBorder="1" applyAlignment="1">
      <alignment horizontal="justify" vertical="top" wrapText="1"/>
    </xf>
    <xf numFmtId="0" fontId="89" fillId="0" borderId="10" xfId="0" applyFont="1" applyBorder="1" applyAlignment="1">
      <alignment vertical="top" wrapText="1"/>
    </xf>
    <xf numFmtId="0" fontId="7" fillId="0" borderId="1" xfId="0" applyFont="1" applyBorder="1" applyAlignment="1">
      <alignment horizontal="center" vertical="center" wrapText="1"/>
    </xf>
    <xf numFmtId="0" fontId="29" fillId="2" borderId="0" xfId="55" applyFont="1" applyFill="1" applyBorder="1" applyAlignment="1">
      <alignment horizontal="right" vertical="center"/>
    </xf>
    <xf numFmtId="0" fontId="7" fillId="0" borderId="1" xfId="0" applyFont="1" applyBorder="1" applyAlignment="1">
      <alignment horizontal="justify" vertical="center" wrapText="1"/>
    </xf>
    <xf numFmtId="0" fontId="37" fillId="0" borderId="1" xfId="55" applyFont="1" applyFill="1" applyBorder="1" applyAlignment="1">
      <alignment horizontal="center" vertical="center" wrapText="1"/>
    </xf>
    <xf numFmtId="0" fontId="28" fillId="0" borderId="0" xfId="55" applyFont="1" applyFill="1" applyBorder="1" applyAlignment="1">
      <alignment horizontal="left" vertical="center"/>
    </xf>
    <xf numFmtId="0" fontId="28" fillId="0" borderId="0" xfId="55" applyFont="1" applyFill="1" applyBorder="1" applyAlignment="1">
      <alignment horizontal="center" vertical="center"/>
    </xf>
    <xf numFmtId="0" fontId="34" fillId="0" borderId="0" xfId="55" applyFont="1" applyFill="1" applyBorder="1" applyAlignment="1">
      <alignment horizontal="center" vertical="center"/>
    </xf>
    <xf numFmtId="0" fontId="7" fillId="0" borderId="1" xfId="0" applyFont="1" applyBorder="1" applyAlignment="1">
      <alignment horizontal="justify" vertical="top" wrapText="1"/>
    </xf>
    <xf numFmtId="0" fontId="11" fillId="0" borderId="1" xfId="0" applyFont="1" applyBorder="1" applyAlignment="1">
      <alignment horizontal="justify" vertical="top" wrapText="1"/>
    </xf>
    <xf numFmtId="0" fontId="91" fillId="0" borderId="1" xfId="0" applyFont="1" applyBorder="1" applyAlignment="1">
      <alignment horizontal="center" vertical="top" wrapText="1"/>
    </xf>
    <xf numFmtId="0" fontId="2" fillId="3" borderId="1" xfId="0" applyFont="1" applyFill="1" applyBorder="1" applyAlignment="1">
      <alignment horizontal="center" vertical="top" wrapText="1"/>
    </xf>
    <xf numFmtId="0" fontId="6" fillId="3" borderId="0" xfId="0" applyFont="1" applyFill="1"/>
    <xf numFmtId="0" fontId="92" fillId="0" borderId="1" xfId="0" applyFont="1" applyBorder="1" applyAlignment="1">
      <alignment horizontal="center" vertical="top" wrapText="1"/>
    </xf>
    <xf numFmtId="0" fontId="81" fillId="0" borderId="0" xfId="0" applyFont="1" applyAlignment="1">
      <alignment horizontal="center"/>
    </xf>
    <xf numFmtId="178" fontId="13" fillId="0" borderId="1" xfId="0" applyNumberFormat="1" applyFont="1" applyBorder="1" applyAlignment="1">
      <alignment horizontal="center" vertical="center" wrapText="1"/>
    </xf>
    <xf numFmtId="0" fontId="6" fillId="0" borderId="1" xfId="0" applyFont="1" applyBorder="1" applyAlignment="1">
      <alignment horizontal="justify" vertical="center"/>
    </xf>
    <xf numFmtId="17" fontId="6" fillId="0" borderId="1" xfId="0" applyNumberFormat="1" applyFont="1" applyBorder="1" applyAlignment="1">
      <alignment horizontal="justify" vertical="center"/>
    </xf>
    <xf numFmtId="178" fontId="13" fillId="0" borderId="1" xfId="0" applyNumberFormat="1" applyFont="1" applyBorder="1" applyAlignment="1">
      <alignment horizontal="right" vertical="center"/>
    </xf>
    <xf numFmtId="0" fontId="6" fillId="0" borderId="1" xfId="0" applyFont="1" applyBorder="1" applyAlignment="1">
      <alignment horizontal="justify" vertical="center" wrapText="1"/>
    </xf>
    <xf numFmtId="0" fontId="93" fillId="0" borderId="1" xfId="0" applyFont="1" applyBorder="1" applyAlignment="1">
      <alignment horizontal="center" vertical="center"/>
    </xf>
    <xf numFmtId="0" fontId="9" fillId="0" borderId="0" xfId="0" applyFont="1" applyAlignment="1">
      <alignment horizontal="right"/>
    </xf>
    <xf numFmtId="0" fontId="71" fillId="0" borderId="0" xfId="53" applyNumberFormat="1" applyFont="1" applyAlignment="1"/>
    <xf numFmtId="0" fontId="22" fillId="0" borderId="0" xfId="53" applyNumberFormat="1" applyFont="1" applyAlignment="1"/>
    <xf numFmtId="0" fontId="21" fillId="0" borderId="0" xfId="53" applyNumberFormat="1" applyFont="1" applyAlignment="1"/>
    <xf numFmtId="0" fontId="10" fillId="0" borderId="10" xfId="0" applyFont="1" applyBorder="1" applyAlignment="1">
      <alignment horizontal="left" vertical="top" wrapText="1"/>
    </xf>
    <xf numFmtId="0" fontId="10" fillId="0" borderId="11" xfId="0" applyFont="1" applyBorder="1" applyAlignment="1">
      <alignment horizontal="left" vertical="top" wrapText="1"/>
    </xf>
    <xf numFmtId="0" fontId="10" fillId="0" borderId="12" xfId="0" applyFont="1" applyBorder="1" applyAlignment="1">
      <alignment horizontal="left" vertical="top" wrapText="1"/>
    </xf>
    <xf numFmtId="0" fontId="10" fillId="0" borderId="1" xfId="0" applyFont="1" applyBorder="1" applyAlignment="1">
      <alignment horizontal="justify" vertical="top" wrapText="1"/>
    </xf>
    <xf numFmtId="0" fontId="11" fillId="0" borderId="1" xfId="0" applyFont="1" applyBorder="1" applyAlignment="1">
      <alignment horizontal="justify" vertical="top" wrapText="1"/>
    </xf>
    <xf numFmtId="0" fontId="7" fillId="0" borderId="1" xfId="0" applyFont="1" applyBorder="1" applyAlignment="1">
      <alignment horizontal="justify" vertical="top" wrapText="1"/>
    </xf>
    <xf numFmtId="0" fontId="91" fillId="0" borderId="1" xfId="0" applyFont="1" applyBorder="1" applyAlignment="1">
      <alignment horizontal="justify" vertical="top" wrapText="1"/>
    </xf>
    <xf numFmtId="0" fontId="7" fillId="0" borderId="1" xfId="0" applyFont="1" applyBorder="1" applyAlignment="1">
      <alignment horizontal="center" vertical="center" wrapText="1"/>
    </xf>
    <xf numFmtId="0" fontId="7" fillId="0" borderId="4" xfId="0" applyFont="1" applyBorder="1" applyAlignment="1">
      <alignment horizontal="center" vertical="center" wrapText="1"/>
    </xf>
    <xf numFmtId="0" fontId="7" fillId="0" borderId="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 xfId="0" applyFont="1" applyBorder="1" applyAlignment="1">
      <alignment horizontal="justify" wrapText="1"/>
    </xf>
    <xf numFmtId="0" fontId="80" fillId="0" borderId="0" xfId="0" applyFont="1" applyAlignment="1">
      <alignment horizontal="center"/>
    </xf>
    <xf numFmtId="0" fontId="7" fillId="0" borderId="0" xfId="0" applyFont="1" applyAlignment="1">
      <alignment horizontal="center" vertical="top"/>
    </xf>
    <xf numFmtId="0" fontId="36" fillId="0" borderId="10" xfId="0" applyFont="1" applyBorder="1" applyAlignment="1">
      <alignment horizontal="left" vertical="top" wrapText="1"/>
    </xf>
    <xf numFmtId="0" fontId="36" fillId="0" borderId="11" xfId="0" applyFont="1" applyBorder="1" applyAlignment="1">
      <alignment horizontal="left" vertical="top" wrapText="1"/>
    </xf>
    <xf numFmtId="0" fontId="36" fillId="0" borderId="12" xfId="0" applyFont="1" applyBorder="1" applyAlignment="1">
      <alignment horizontal="left" vertical="top"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8" xfId="0" applyFont="1" applyBorder="1" applyAlignment="1">
      <alignment horizontal="center" vertical="center" wrapText="1"/>
    </xf>
    <xf numFmtId="0" fontId="5" fillId="0" borderId="0" xfId="0" applyFont="1" applyBorder="1" applyAlignment="1">
      <alignment horizontal="center"/>
    </xf>
    <xf numFmtId="0" fontId="2" fillId="0" borderId="9" xfId="0" applyFont="1" applyBorder="1" applyAlignment="1">
      <alignment horizontal="center" vertical="center" wrapText="1"/>
    </xf>
    <xf numFmtId="0" fontId="8"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xf>
    <xf numFmtId="0" fontId="90" fillId="0" borderId="0" xfId="0" applyFont="1" applyAlignment="1">
      <alignment horizontal="center" wrapText="1"/>
    </xf>
    <xf numFmtId="0" fontId="80" fillId="0" borderId="0" xfId="0" applyFont="1" applyAlignment="1">
      <alignment horizontal="center" wrapText="1"/>
    </xf>
    <xf numFmtId="0" fontId="5" fillId="0" borderId="0" xfId="0" applyFont="1" applyBorder="1" applyAlignment="1">
      <alignment horizontal="center" vertical="center"/>
    </xf>
    <xf numFmtId="0" fontId="84" fillId="0" borderId="0" xfId="0" applyFont="1" applyAlignment="1">
      <alignment horizontal="left" vertical="top" wrapText="1"/>
    </xf>
    <xf numFmtId="0" fontId="2" fillId="0" borderId="0" xfId="0" applyFont="1" applyAlignment="1">
      <alignment horizontal="right" vertical="top"/>
    </xf>
    <xf numFmtId="0" fontId="2" fillId="0" borderId="6" xfId="0" applyFont="1" applyBorder="1" applyAlignment="1">
      <alignment horizontal="center" vertical="center" wrapText="1"/>
    </xf>
    <xf numFmtId="0" fontId="2" fillId="0" borderId="3" xfId="0" applyFont="1" applyBorder="1" applyAlignment="1">
      <alignment horizontal="center" vertical="center" wrapText="1"/>
    </xf>
    <xf numFmtId="0" fontId="8" fillId="0" borderId="0" xfId="0" applyFont="1" applyBorder="1" applyAlignment="1">
      <alignment horizontal="center"/>
    </xf>
    <xf numFmtId="0" fontId="4" fillId="0" borderId="2" xfId="0" applyFont="1" applyBorder="1" applyAlignment="1">
      <alignment horizontal="center" vertical="center" wrapText="1"/>
    </xf>
    <xf numFmtId="0" fontId="4" fillId="0" borderId="9" xfId="0" applyFont="1" applyBorder="1" applyAlignment="1">
      <alignment horizontal="center" vertical="center" wrapText="1"/>
    </xf>
    <xf numFmtId="0" fontId="4" fillId="0" borderId="3" xfId="0" applyFont="1" applyBorder="1" applyAlignment="1">
      <alignment horizontal="center" vertical="center" wrapText="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4" fillId="0" borderId="1" xfId="0" applyFont="1" applyBorder="1" applyAlignment="1">
      <alignment horizontal="center" vertical="center" wrapText="1"/>
    </xf>
    <xf numFmtId="0" fontId="4" fillId="0" borderId="10" xfId="0" applyFont="1" applyBorder="1" applyAlignment="1">
      <alignment horizontal="center" vertical="center" wrapText="1"/>
    </xf>
    <xf numFmtId="0" fontId="2" fillId="0" borderId="4" xfId="0" applyFont="1" applyBorder="1" applyAlignment="1">
      <alignment horizontal="center" vertical="center"/>
    </xf>
    <xf numFmtId="0" fontId="2" fillId="0" borderId="13" xfId="0" applyFont="1" applyBorder="1" applyAlignment="1">
      <alignment horizontal="center" vertical="center"/>
    </xf>
    <xf numFmtId="0" fontId="2" fillId="0" borderId="5"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vertical="center"/>
    </xf>
    <xf numFmtId="0" fontId="21" fillId="0" borderId="0" xfId="53" applyNumberFormat="1" applyFont="1" applyAlignment="1">
      <alignment horizontal="center"/>
    </xf>
    <xf numFmtId="0" fontId="28" fillId="0" borderId="2" xfId="54" applyFont="1" applyBorder="1" applyAlignment="1">
      <alignment horizontal="center" vertical="center" wrapText="1"/>
    </xf>
    <xf numFmtId="0" fontId="28" fillId="0" borderId="3" xfId="54" applyFont="1" applyBorder="1" applyAlignment="1">
      <alignment horizontal="center" vertical="center" wrapText="1"/>
    </xf>
    <xf numFmtId="3" fontId="28" fillId="0" borderId="10" xfId="56" applyNumberFormat="1" applyFont="1" applyFill="1" applyBorder="1" applyAlignment="1">
      <alignment horizontal="center" vertical="center" wrapText="1"/>
    </xf>
    <xf numFmtId="3" fontId="28" fillId="0" borderId="11" xfId="56" applyNumberFormat="1" applyFont="1" applyFill="1" applyBorder="1" applyAlignment="1">
      <alignment horizontal="center" vertical="center" wrapText="1"/>
    </xf>
    <xf numFmtId="3" fontId="28" fillId="0" borderId="12" xfId="56" applyNumberFormat="1" applyFont="1" applyFill="1" applyBorder="1" applyAlignment="1">
      <alignment horizontal="center" vertical="center" wrapText="1"/>
    </xf>
    <xf numFmtId="3" fontId="28" fillId="0" borderId="1" xfId="56" applyNumberFormat="1" applyFont="1" applyFill="1" applyBorder="1" applyAlignment="1">
      <alignment horizontal="center" vertical="center" wrapText="1"/>
    </xf>
    <xf numFmtId="0" fontId="28" fillId="0" borderId="1" xfId="54" applyFont="1" applyBorder="1" applyAlignment="1">
      <alignment horizontal="center" vertical="center" wrapText="1"/>
    </xf>
    <xf numFmtId="0" fontId="19" fillId="0" borderId="0" xfId="53" applyFont="1" applyAlignment="1">
      <alignment horizontal="right"/>
    </xf>
    <xf numFmtId="0" fontId="22" fillId="0" borderId="0" xfId="53" applyNumberFormat="1" applyFont="1" applyAlignment="1">
      <alignment horizontal="center"/>
    </xf>
    <xf numFmtId="0" fontId="71" fillId="0" borderId="0" xfId="53" applyNumberFormat="1" applyFont="1" applyAlignment="1">
      <alignment horizontal="center"/>
    </xf>
    <xf numFmtId="0" fontId="29" fillId="2" borderId="7" xfId="55" applyFont="1" applyFill="1" applyBorder="1" applyAlignment="1">
      <alignment horizontal="center" vertical="center"/>
    </xf>
    <xf numFmtId="0" fontId="65" fillId="0" borderId="0" xfId="53" applyNumberFormat="1" applyFont="1" applyAlignment="1">
      <alignment horizontal="center" vertical="center" wrapText="1"/>
    </xf>
    <xf numFmtId="3" fontId="19" fillId="0" borderId="10" xfId="56" applyNumberFormat="1" applyFont="1" applyFill="1" applyBorder="1" applyAlignment="1">
      <alignment horizontal="center" vertical="center" wrapText="1"/>
    </xf>
    <xf numFmtId="3" fontId="19" fillId="0" borderId="11" xfId="56" applyNumberFormat="1" applyFont="1" applyFill="1" applyBorder="1" applyAlignment="1">
      <alignment horizontal="center" vertical="center" wrapText="1"/>
    </xf>
    <xf numFmtId="3" fontId="19" fillId="0" borderId="12" xfId="56" applyNumberFormat="1" applyFont="1" applyFill="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justify" vertical="top" wrapText="1"/>
    </xf>
    <xf numFmtId="0" fontId="2" fillId="0" borderId="11" xfId="0" applyFont="1" applyBorder="1" applyAlignment="1">
      <alignment horizontal="justify" vertical="top" wrapText="1"/>
    </xf>
    <xf numFmtId="0" fontId="2" fillId="0" borderId="12" xfId="0" applyFont="1" applyBorder="1" applyAlignment="1">
      <alignment horizontal="justify" vertical="top" wrapText="1"/>
    </xf>
    <xf numFmtId="0" fontId="2" fillId="0" borderId="10" xfId="0" applyFont="1" applyBorder="1" applyAlignment="1">
      <alignment horizontal="justify" wrapText="1"/>
    </xf>
    <xf numFmtId="0" fontId="2" fillId="0" borderId="11" xfId="0" applyFont="1" applyBorder="1" applyAlignment="1">
      <alignment horizontal="justify" wrapText="1"/>
    </xf>
    <xf numFmtId="0" fontId="2" fillId="0" borderId="12" xfId="0" applyFont="1" applyBorder="1" applyAlignment="1">
      <alignment horizontal="justify" wrapText="1"/>
    </xf>
    <xf numFmtId="0" fontId="2" fillId="3" borderId="10" xfId="0" applyFont="1" applyFill="1" applyBorder="1" applyAlignment="1">
      <alignment horizontal="justify" vertical="top" wrapText="1"/>
    </xf>
    <xf numFmtId="0" fontId="2" fillId="3" borderId="11" xfId="0" applyFont="1" applyFill="1" applyBorder="1" applyAlignment="1">
      <alignment horizontal="justify" vertical="top" wrapText="1"/>
    </xf>
    <xf numFmtId="0" fontId="2" fillId="3" borderId="12" xfId="0" applyFont="1" applyFill="1" applyBorder="1" applyAlignment="1">
      <alignment horizontal="justify" vertical="top" wrapText="1"/>
    </xf>
    <xf numFmtId="0" fontId="5" fillId="0" borderId="10" xfId="0" applyFont="1" applyBorder="1" applyAlignment="1">
      <alignment horizontal="left" vertical="top" wrapText="1"/>
    </xf>
    <xf numFmtId="0" fontId="5" fillId="0" borderId="11" xfId="0" applyFont="1" applyBorder="1" applyAlignment="1">
      <alignment horizontal="left" vertical="top" wrapText="1"/>
    </xf>
    <xf numFmtId="0" fontId="5" fillId="0" borderId="12" xfId="0" applyFont="1" applyBorder="1" applyAlignment="1">
      <alignment horizontal="left" vertical="top" wrapText="1"/>
    </xf>
    <xf numFmtId="0" fontId="91" fillId="0" borderId="10" xfId="0" applyFont="1" applyBorder="1" applyAlignment="1">
      <alignment horizontal="justify" vertical="top" wrapText="1"/>
    </xf>
    <xf numFmtId="0" fontId="91" fillId="0" borderId="11" xfId="0" applyFont="1" applyBorder="1" applyAlignment="1">
      <alignment horizontal="justify" vertical="top" wrapText="1"/>
    </xf>
    <xf numFmtId="0" fontId="91" fillId="0" borderId="12" xfId="0" applyFont="1" applyBorder="1" applyAlignment="1">
      <alignment horizontal="justify" vertical="top" wrapText="1"/>
    </xf>
    <xf numFmtId="0" fontId="4" fillId="0" borderId="11" xfId="0" applyFont="1" applyBorder="1" applyAlignment="1">
      <alignment horizontal="left"/>
    </xf>
    <xf numFmtId="0" fontId="4" fillId="0" borderId="12" xfId="0" applyFont="1" applyBorder="1" applyAlignment="1">
      <alignment horizontal="left"/>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0" fontId="4" fillId="0" borderId="12" xfId="0" applyFont="1" applyBorder="1" applyAlignment="1">
      <alignment horizontal="left" vertical="top" wrapText="1"/>
    </xf>
    <xf numFmtId="0" fontId="2" fillId="0" borderId="5" xfId="0" applyFont="1" applyBorder="1" applyAlignment="1">
      <alignment horizontal="center" vertical="center" wrapText="1"/>
    </xf>
    <xf numFmtId="0" fontId="5" fillId="0" borderId="10" xfId="0" applyFont="1" applyBorder="1" applyAlignment="1">
      <alignment horizontal="justify" vertical="top" wrapText="1"/>
    </xf>
    <xf numFmtId="0" fontId="5" fillId="0" borderId="11" xfId="0" applyFont="1" applyBorder="1" applyAlignment="1">
      <alignment horizontal="justify" vertical="top" wrapText="1"/>
    </xf>
    <xf numFmtId="0" fontId="5" fillId="0" borderId="12" xfId="0" applyFont="1" applyBorder="1" applyAlignment="1">
      <alignment horizontal="justify" vertical="top" wrapText="1"/>
    </xf>
    <xf numFmtId="0" fontId="81" fillId="0" borderId="0" xfId="0" applyFont="1" applyAlignment="1">
      <alignment horizontal="center"/>
    </xf>
    <xf numFmtId="0" fontId="10" fillId="0" borderId="0" xfId="0" applyFont="1" applyAlignment="1">
      <alignment horizontal="center"/>
    </xf>
    <xf numFmtId="0" fontId="15" fillId="0" borderId="1" xfId="0" applyFont="1" applyBorder="1" applyAlignment="1">
      <alignment horizontal="justify" wrapText="1"/>
    </xf>
    <xf numFmtId="0" fontId="15" fillId="0" borderId="10" xfId="0" applyFont="1" applyBorder="1" applyAlignment="1">
      <alignment horizontal="center" vertical="top" wrapText="1"/>
    </xf>
    <xf numFmtId="0" fontId="15" fillId="0" borderId="12" xfId="0" applyFont="1" applyBorder="1" applyAlignment="1">
      <alignment horizontal="center" vertical="top" wrapText="1"/>
    </xf>
    <xf numFmtId="0" fontId="2" fillId="0" borderId="1" xfId="0" applyFont="1" applyBorder="1" applyAlignment="1">
      <alignment horizontal="justify" wrapText="1"/>
    </xf>
    <xf numFmtId="0" fontId="66" fillId="0" borderId="10" xfId="0" applyFont="1" applyBorder="1" applyAlignment="1">
      <alignment horizontal="left" vertical="top" wrapText="1"/>
    </xf>
    <xf numFmtId="0" fontId="66" fillId="0" borderId="11" xfId="0" applyFont="1" applyBorder="1" applyAlignment="1">
      <alignment horizontal="left" vertical="top" wrapText="1"/>
    </xf>
    <xf numFmtId="0" fontId="65" fillId="0" borderId="0" xfId="1" applyNumberFormat="1" applyFont="1" applyAlignment="1">
      <alignment horizontal="center"/>
    </xf>
    <xf numFmtId="1" fontId="27" fillId="0" borderId="1" xfId="1" applyNumberFormat="1" applyFont="1" applyBorder="1" applyAlignment="1">
      <alignment horizontal="center" vertical="center" wrapText="1"/>
    </xf>
    <xf numFmtId="0" fontId="27" fillId="0" borderId="1" xfId="1" applyNumberFormat="1" applyFont="1" applyBorder="1" applyAlignment="1">
      <alignment horizontal="center" vertical="center" wrapText="1"/>
    </xf>
    <xf numFmtId="0" fontId="8" fillId="0" borderId="0" xfId="0" applyFont="1" applyAlignment="1">
      <alignment horizontal="right"/>
    </xf>
    <xf numFmtId="2" fontId="29" fillId="0" borderId="0" xfId="4" applyNumberFormat="1" applyFont="1" applyBorder="1" applyAlignment="1">
      <alignment horizontal="left" vertical="center" wrapText="1"/>
    </xf>
    <xf numFmtId="0" fontId="71" fillId="0" borderId="0" xfId="4" applyNumberFormat="1" applyFont="1" applyAlignment="1">
      <alignment horizontal="center"/>
    </xf>
    <xf numFmtId="0" fontId="22" fillId="0" borderId="0" xfId="4" applyNumberFormat="1" applyFont="1" applyAlignment="1">
      <alignment horizontal="center" vertical="center"/>
    </xf>
    <xf numFmtId="0" fontId="21" fillId="0" borderId="0" xfId="4" applyNumberFormat="1" applyFont="1" applyAlignment="1">
      <alignment horizontal="center" vertical="center"/>
    </xf>
    <xf numFmtId="0" fontId="19" fillId="0" borderId="0" xfId="4" applyFont="1" applyAlignment="1">
      <alignment horizontal="right"/>
    </xf>
    <xf numFmtId="0" fontId="65" fillId="0" borderId="0" xfId="4" applyNumberFormat="1" applyFont="1" applyAlignment="1">
      <alignment horizontal="center" vertical="center" wrapText="1"/>
    </xf>
    <xf numFmtId="0" fontId="21" fillId="0" borderId="0" xfId="5" applyNumberFormat="1" applyFont="1" applyAlignment="1">
      <alignment horizontal="center" vertical="center"/>
    </xf>
    <xf numFmtId="0" fontId="27" fillId="0" borderId="1" xfId="4" applyFont="1" applyBorder="1" applyAlignment="1">
      <alignment horizontal="center" vertical="center" wrapText="1"/>
    </xf>
    <xf numFmtId="2" fontId="27" fillId="0" borderId="1" xfId="4" applyNumberFormat="1" applyFont="1" applyBorder="1" applyAlignment="1">
      <alignment horizontal="center" vertical="center" wrapText="1"/>
    </xf>
    <xf numFmtId="0" fontId="27" fillId="0" borderId="1" xfId="4" applyNumberFormat="1" applyFont="1" applyBorder="1" applyAlignment="1">
      <alignment horizontal="center" vertical="center" wrapText="1"/>
    </xf>
    <xf numFmtId="0" fontId="27" fillId="0" borderId="10" xfId="4" applyNumberFormat="1" applyFont="1" applyBorder="1" applyAlignment="1">
      <alignment horizontal="center" vertical="center"/>
    </xf>
    <xf numFmtId="0" fontId="27" fillId="0" borderId="11" xfId="4" applyNumberFormat="1" applyFont="1" applyBorder="1" applyAlignment="1">
      <alignment horizontal="center" vertical="center"/>
    </xf>
    <xf numFmtId="0" fontId="27" fillId="0" borderId="12" xfId="4" applyNumberFormat="1" applyFont="1" applyBorder="1" applyAlignment="1">
      <alignment horizontal="center" vertical="center"/>
    </xf>
    <xf numFmtId="0" fontId="28" fillId="0" borderId="10" xfId="4" applyNumberFormat="1" applyFont="1" applyBorder="1" applyAlignment="1">
      <alignment horizontal="left" vertical="center" wrapText="1"/>
    </xf>
    <xf numFmtId="0" fontId="28" fillId="0" borderId="11" xfId="4" applyNumberFormat="1" applyFont="1" applyBorder="1" applyAlignment="1">
      <alignment horizontal="left" vertical="center" wrapText="1"/>
    </xf>
    <xf numFmtId="0" fontId="28" fillId="0" borderId="12" xfId="4" applyNumberFormat="1" applyFont="1" applyBorder="1" applyAlignment="1">
      <alignment horizontal="left" vertical="center" wrapText="1"/>
    </xf>
    <xf numFmtId="0" fontId="82" fillId="0" borderId="0" xfId="4" applyNumberFormat="1" applyFont="1" applyAlignment="1">
      <alignment horizontal="center" vertical="center" wrapText="1"/>
    </xf>
    <xf numFmtId="0" fontId="82" fillId="0" borderId="0" xfId="4" applyNumberFormat="1" applyFont="1" applyAlignment="1">
      <alignment horizontal="center" vertical="center"/>
    </xf>
    <xf numFmtId="0" fontId="71" fillId="0" borderId="0" xfId="4" applyNumberFormat="1" applyFont="1" applyBorder="1" applyAlignment="1">
      <alignment horizontal="center" vertical="center" wrapText="1"/>
    </xf>
    <xf numFmtId="0" fontId="22" fillId="0" borderId="0" xfId="4" applyFont="1" applyAlignment="1">
      <alignment horizontal="center"/>
    </xf>
    <xf numFmtId="0" fontId="19" fillId="0" borderId="1" xfId="4" applyFont="1" applyBorder="1" applyAlignment="1">
      <alignment horizontal="center" vertical="center" wrapText="1"/>
    </xf>
    <xf numFmtId="2" fontId="19" fillId="0" borderId="1" xfId="4" applyNumberFormat="1" applyFont="1" applyBorder="1" applyAlignment="1">
      <alignment horizontal="center" vertical="center" wrapText="1"/>
    </xf>
    <xf numFmtId="0" fontId="19" fillId="0" borderId="1" xfId="4" applyNumberFormat="1" applyFont="1" applyBorder="1" applyAlignment="1">
      <alignment horizontal="center" vertical="center" wrapText="1"/>
    </xf>
    <xf numFmtId="0" fontId="19" fillId="0" borderId="10" xfId="4" applyNumberFormat="1" applyFont="1" applyBorder="1" applyAlignment="1">
      <alignment horizontal="center" vertical="center" wrapText="1"/>
    </xf>
    <xf numFmtId="0" fontId="19" fillId="0" borderId="11" xfId="4" applyNumberFormat="1" applyFont="1" applyBorder="1" applyAlignment="1">
      <alignment horizontal="center" vertical="center" wrapText="1"/>
    </xf>
    <xf numFmtId="0" fontId="19" fillId="0" borderId="12" xfId="4" applyNumberFormat="1" applyFont="1" applyBorder="1" applyAlignment="1">
      <alignment horizontal="center" vertical="center" wrapText="1"/>
    </xf>
    <xf numFmtId="0" fontId="71" fillId="0" borderId="0" xfId="4" applyNumberFormat="1" applyFont="1" applyBorder="1" applyAlignment="1">
      <alignment horizontal="left" vertical="center" wrapText="1"/>
    </xf>
    <xf numFmtId="0" fontId="22" fillId="0" borderId="0" xfId="50" applyFont="1" applyAlignment="1">
      <alignment horizontal="center"/>
    </xf>
    <xf numFmtId="0" fontId="71" fillId="0" borderId="0" xfId="4" applyNumberFormat="1" applyFont="1" applyBorder="1" applyAlignment="1">
      <alignment horizontal="center" vertical="center"/>
    </xf>
    <xf numFmtId="0" fontId="65" fillId="0" borderId="0" xfId="4" applyNumberFormat="1" applyFont="1" applyAlignment="1">
      <alignment horizontal="center"/>
    </xf>
    <xf numFmtId="0" fontId="21" fillId="0" borderId="0" xfId="4" applyNumberFormat="1" applyFont="1" applyAlignment="1">
      <alignment horizontal="center"/>
    </xf>
    <xf numFmtId="2" fontId="19" fillId="0" borderId="2" xfId="4" applyNumberFormat="1" applyFont="1" applyBorder="1" applyAlignment="1">
      <alignment horizontal="center" vertical="center" wrapText="1"/>
    </xf>
    <xf numFmtId="2" fontId="19" fillId="0" borderId="3" xfId="4" applyNumberFormat="1" applyFont="1" applyBorder="1" applyAlignment="1">
      <alignment horizontal="center" vertical="center" wrapText="1"/>
    </xf>
    <xf numFmtId="0" fontId="19" fillId="0" borderId="0" xfId="5" applyFont="1" applyAlignment="1">
      <alignment horizontal="center"/>
    </xf>
    <xf numFmtId="0" fontId="69" fillId="0" borderId="0" xfId="5" applyFont="1"/>
    <xf numFmtId="0" fontId="69" fillId="0" borderId="0" xfId="5" applyFont="1" applyAlignment="1">
      <alignment horizontal="center" vertical="top"/>
    </xf>
    <xf numFmtId="0" fontId="65" fillId="0" borderId="0" xfId="5" applyFont="1" applyFill="1" applyAlignment="1">
      <alignment horizontal="center"/>
    </xf>
    <xf numFmtId="49" fontId="19" fillId="0" borderId="1" xfId="5" applyNumberFormat="1" applyFont="1" applyFill="1" applyBorder="1" applyAlignment="1">
      <alignment horizontal="center" vertical="center" wrapText="1"/>
    </xf>
    <xf numFmtId="0" fontId="73" fillId="0" borderId="1" xfId="5" applyFont="1" applyFill="1" applyBorder="1" applyAlignment="1">
      <alignment horizontal="center" vertical="center" wrapText="1"/>
    </xf>
    <xf numFmtId="0" fontId="19" fillId="0" borderId="1" xfId="5" applyFont="1" applyFill="1" applyBorder="1" applyAlignment="1">
      <alignment horizontal="center"/>
    </xf>
    <xf numFmtId="0" fontId="68" fillId="0" borderId="0" xfId="5" applyFont="1" applyAlignment="1">
      <alignment horizontal="right"/>
    </xf>
    <xf numFmtId="0" fontId="19" fillId="0" borderId="1" xfId="5" applyFont="1" applyFill="1" applyBorder="1" applyAlignment="1">
      <alignment horizontal="center" vertical="center" wrapText="1"/>
    </xf>
    <xf numFmtId="0" fontId="71" fillId="0" borderId="0" xfId="5" applyFont="1" applyAlignment="1">
      <alignment horizontal="center"/>
    </xf>
    <xf numFmtId="0" fontId="33" fillId="0" borderId="1" xfId="5" applyNumberFormat="1" applyFont="1" applyBorder="1" applyAlignment="1">
      <alignment horizontal="center" vertical="center" wrapText="1"/>
    </xf>
    <xf numFmtId="0" fontId="33" fillId="0" borderId="1" xfId="5" applyFont="1" applyBorder="1" applyAlignment="1">
      <alignment horizontal="center" vertical="center" wrapText="1"/>
    </xf>
    <xf numFmtId="0" fontId="27" fillId="0" borderId="1" xfId="5" applyNumberFormat="1" applyFont="1" applyBorder="1" applyAlignment="1">
      <alignment horizontal="center" vertical="center" wrapText="1"/>
    </xf>
    <xf numFmtId="0" fontId="27" fillId="0" borderId="1" xfId="5" applyFont="1" applyBorder="1" applyAlignment="1">
      <alignment horizontal="center" vertical="center" wrapText="1"/>
    </xf>
    <xf numFmtId="0" fontId="28" fillId="0" borderId="1" xfId="5" applyFont="1" applyBorder="1" applyAlignment="1">
      <alignment horizontal="center" vertical="center" wrapText="1"/>
    </xf>
    <xf numFmtId="0" fontId="28" fillId="0" borderId="1" xfId="5" applyNumberFormat="1" applyFont="1" applyBorder="1" applyAlignment="1">
      <alignment horizontal="center" vertical="center" wrapText="1"/>
    </xf>
    <xf numFmtId="0" fontId="21" fillId="0" borderId="0" xfId="5" applyNumberFormat="1" applyFont="1" applyAlignment="1">
      <alignment horizontal="center"/>
    </xf>
    <xf numFmtId="0" fontId="21" fillId="0" borderId="0" xfId="5" applyFont="1" applyAlignment="1">
      <alignment horizontal="center"/>
    </xf>
    <xf numFmtId="0" fontId="71" fillId="0" borderId="0" xfId="5" applyNumberFormat="1" applyFont="1" applyAlignment="1">
      <alignment horizontal="center"/>
    </xf>
    <xf numFmtId="0" fontId="19" fillId="0" borderId="0" xfId="50" applyFont="1" applyAlignment="1">
      <alignment horizontal="right"/>
    </xf>
    <xf numFmtId="0" fontId="22" fillId="0" borderId="0" xfId="5" applyNumberFormat="1" applyFont="1" applyAlignment="1">
      <alignment horizontal="center"/>
    </xf>
    <xf numFmtId="0" fontId="22" fillId="0" borderId="0" xfId="5" applyFont="1" applyAlignment="1">
      <alignment horizontal="center"/>
    </xf>
    <xf numFmtId="0" fontId="65" fillId="0" borderId="0" xfId="24" applyNumberFormat="1" applyFont="1" applyAlignment="1">
      <alignment horizontal="center"/>
    </xf>
    <xf numFmtId="0" fontId="28" fillId="0" borderId="1" xfId="5" applyFont="1" applyBorder="1" applyAlignment="1">
      <alignment horizontal="center" vertical="center" textRotation="255" wrapText="1"/>
    </xf>
    <xf numFmtId="0" fontId="93" fillId="0" borderId="10" xfId="0" applyFont="1" applyBorder="1" applyAlignment="1">
      <alignment horizontal="left" vertical="center" wrapText="1"/>
    </xf>
    <xf numFmtId="0" fontId="93" fillId="0" borderId="11" xfId="0" applyFont="1" applyBorder="1" applyAlignment="1">
      <alignment horizontal="left" vertical="center" wrapText="1"/>
    </xf>
    <xf numFmtId="0" fontId="93" fillId="0" borderId="12" xfId="0" applyFont="1" applyBorder="1" applyAlignment="1">
      <alignment horizontal="left" vertical="center" wrapText="1"/>
    </xf>
    <xf numFmtId="0" fontId="20" fillId="0" borderId="0" xfId="53" applyFont="1" applyAlignment="1">
      <alignment horizontal="right"/>
    </xf>
    <xf numFmtId="0" fontId="65" fillId="0" borderId="0" xfId="53" applyNumberFormat="1" applyFont="1" applyAlignment="1">
      <alignment horizontal="center"/>
    </xf>
    <xf numFmtId="0" fontId="29" fillId="2" borderId="7" xfId="55" applyFont="1" applyFill="1" applyBorder="1" applyAlignment="1">
      <alignment horizontal="right" vertical="center"/>
    </xf>
    <xf numFmtId="3" fontId="27" fillId="0" borderId="10" xfId="56" applyNumberFormat="1" applyFont="1" applyFill="1" applyBorder="1" applyAlignment="1">
      <alignment horizontal="center" vertical="center" wrapText="1"/>
    </xf>
    <xf numFmtId="3" fontId="27" fillId="0" borderId="11" xfId="56" applyNumberFormat="1" applyFont="1" applyFill="1" applyBorder="1" applyAlignment="1">
      <alignment horizontal="center" vertical="center" wrapText="1"/>
    </xf>
    <xf numFmtId="3" fontId="27" fillId="0" borderId="12" xfId="56" applyNumberFormat="1" applyFont="1" applyFill="1" applyBorder="1" applyAlignment="1">
      <alignment horizontal="center" vertical="center" wrapText="1"/>
    </xf>
    <xf numFmtId="0" fontId="71" fillId="0" borderId="0" xfId="53" applyNumberFormat="1" applyFont="1" applyAlignment="1">
      <alignment horizontal="center" wrapText="1"/>
    </xf>
    <xf numFmtId="0" fontId="22" fillId="0" borderId="0" xfId="53" applyNumberFormat="1" applyFont="1" applyAlignment="1">
      <alignment horizontal="center" wrapText="1"/>
    </xf>
    <xf numFmtId="3" fontId="27" fillId="0" borderId="1" xfId="56" applyNumberFormat="1" applyFont="1" applyFill="1" applyBorder="1" applyAlignment="1">
      <alignment horizontal="center" vertical="center" wrapText="1"/>
    </xf>
    <xf numFmtId="3" fontId="27" fillId="0" borderId="2" xfId="56" applyNumberFormat="1" applyFont="1" applyFill="1" applyBorder="1" applyAlignment="1">
      <alignment horizontal="center" vertical="center" wrapText="1"/>
    </xf>
    <xf numFmtId="3" fontId="27" fillId="0" borderId="3" xfId="56" applyNumberFormat="1" applyFont="1" applyFill="1" applyBorder="1" applyAlignment="1">
      <alignment horizontal="center" vertical="center" wrapText="1"/>
    </xf>
    <xf numFmtId="0" fontId="27" fillId="0" borderId="2" xfId="54" applyFont="1" applyBorder="1" applyAlignment="1">
      <alignment horizontal="center" vertical="center" wrapText="1"/>
    </xf>
    <xf numFmtId="0" fontId="27" fillId="0" borderId="3" xfId="54" applyFont="1" applyBorder="1" applyAlignment="1">
      <alignment horizontal="center" vertical="center" wrapText="1"/>
    </xf>
  </cellXfs>
  <cellStyles count="63">
    <cellStyle name="??" xfId="6"/>
    <cellStyle name="?? [0.00]_PRODUCT DETAIL Q1" xfId="7"/>
    <cellStyle name="?? [0]" xfId="8"/>
    <cellStyle name="???? [0.00]_PRODUCT DETAIL Q1" xfId="9"/>
    <cellStyle name="????_PRODUCT DETAIL Q1" xfId="10"/>
    <cellStyle name="???_HOBONG" xfId="11"/>
    <cellStyle name="??_(????)??????" xfId="12"/>
    <cellStyle name="Comma 2" xfId="2"/>
    <cellStyle name="Comma 3" xfId="13"/>
    <cellStyle name="Comma 3 2" xfId="57"/>
    <cellStyle name="Comma 4" xfId="14"/>
    <cellStyle name="Comma 5" xfId="52"/>
    <cellStyle name="Comma0" xfId="15"/>
    <cellStyle name="Currency0" xfId="16"/>
    <cellStyle name="Date" xfId="17"/>
    <cellStyle name="Fixed" xfId="18"/>
    <cellStyle name="hai" xfId="19"/>
    <cellStyle name="Header1" xfId="20"/>
    <cellStyle name="Header2" xfId="21"/>
    <cellStyle name="Hyperlink 2" xfId="58"/>
    <cellStyle name="n" xfId="22"/>
    <cellStyle name="Normal" xfId="0" builtinId="0"/>
    <cellStyle name="Normal 2" xfId="1"/>
    <cellStyle name="Normal 2 2" xfId="23"/>
    <cellStyle name="Normal 2 2 2" xfId="59"/>
    <cellStyle name="Normal 2 2 3" xfId="60"/>
    <cellStyle name="Normal 2 3" xfId="24"/>
    <cellStyle name="Normal 2 4" xfId="50"/>
    <cellStyle name="Normal 2 4 2" xfId="53"/>
    <cellStyle name="Normal 3" xfId="4"/>
    <cellStyle name="Normal 4" xfId="5"/>
    <cellStyle name="Normal 4 2" xfId="51"/>
    <cellStyle name="Normal 5" xfId="25"/>
    <cellStyle name="Normal 6" xfId="26"/>
    <cellStyle name="Normal 7" xfId="27"/>
    <cellStyle name="Normal 8" xfId="28"/>
    <cellStyle name="Normal 8 2" xfId="61"/>
    <cellStyle name="Normal 9" xfId="54"/>
    <cellStyle name="Normal_Book1" xfId="3"/>
    <cellStyle name="Normal_pbNS-99" xfId="56"/>
    <cellStyle name="Normal_PHAN-BO-NAM-2005" xfId="55"/>
    <cellStyle name="Percent 2" xfId="29"/>
    <cellStyle name="Percent 3" xfId="62"/>
    <cellStyle name=" [0.00]_ Att. 1- Cover" xfId="30"/>
    <cellStyle name="_ Att. 1- Cover" xfId="31"/>
    <cellStyle name="?_ Att. 1- Cover" xfId="32"/>
    <cellStyle name="똿뗦먛귟 [0.00]_PRODUCT DETAIL Q1" xfId="33"/>
    <cellStyle name="똿뗦먛귟_PRODUCT DETAIL Q1" xfId="34"/>
    <cellStyle name="믅됞 [0.00]_PRODUCT DETAIL Q1" xfId="35"/>
    <cellStyle name="믅됞_PRODUCT DETAIL Q1" xfId="36"/>
    <cellStyle name="백분율_95" xfId="37"/>
    <cellStyle name="뷭?_BOOKSHIP" xfId="38"/>
    <cellStyle name="콤마 [0]_1202" xfId="39"/>
    <cellStyle name="콤마_1202" xfId="40"/>
    <cellStyle name="통화 [0]_1202" xfId="41"/>
    <cellStyle name="통화_1202" xfId="42"/>
    <cellStyle name="표준_(정보부문)월별인원계획" xfId="43"/>
    <cellStyle name="一般_00Q3902REV.1" xfId="44"/>
    <cellStyle name="千分位[0]_00Q3902REV.1" xfId="45"/>
    <cellStyle name="千分位_00Q3902REV.1" xfId="46"/>
    <cellStyle name="貨幣 [0]_00Q3902REV.1" xfId="47"/>
    <cellStyle name="貨幣[0]_BRE" xfId="48"/>
    <cellStyle name="貨幣_00Q3902REV.1" xfId="4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ong\AppData\Roaming\Microsoft\Excel\Bi&#7875;u%201-12%20S&#417;%20k&#7871;t%202019%20v&#224;%20K&#7871;%20ho&#7841;ch%202020_%20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ing"/>
      <sheetName val="Bieu1_SK"/>
      <sheetName val="Bieu2_SK"/>
      <sheetName val="Biểu 3_SK"/>
      <sheetName val="Bieu 4_SK"/>
      <sheetName val="Biểu 5_SK"/>
      <sheetName val="Biểu 6_SK"/>
      <sheetName val="Biểu 7_SK"/>
      <sheetName val="Bieu 8_KH (DonVi)"/>
      <sheetName val="Bieu 9.1_KH (Ch trinh)"/>
      <sheetName val="Bieu 9.2_KH (VHL)"/>
      <sheetName val="Bieu 10_KH "/>
      <sheetName val="Bieu 11_KH"/>
      <sheetName val="Bieu 12_KH"/>
      <sheetName val="Bieu13.1_KH"/>
      <sheetName val="Bieu13.2_KH"/>
      <sheetName val="Bieu13.3_KH "/>
      <sheetName val="Biểu 13.4_KH"/>
      <sheetName val="Biểu 13.5_KH"/>
      <sheetName val="Biểu 13.6_KH"/>
      <sheetName val="Biểu 13.7_KH"/>
      <sheetName val="Biểu 13.8_KH"/>
      <sheetName val="Nội dung"/>
      <sheetName val="Mẫu biểu"/>
      <sheetName val="Bieu 14_KH"/>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1">
          <cell r="C1">
            <v>2019</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workbookViewId="0">
      <selection activeCell="M26" sqref="M26"/>
    </sheetView>
  </sheetViews>
  <sheetFormatPr defaultRowHeight="14.25"/>
  <cols>
    <col min="1" max="1" width="21.125" customWidth="1"/>
  </cols>
  <sheetData>
    <row r="1" spans="1:2">
      <c r="A1" t="s">
        <v>93</v>
      </c>
      <c r="B1">
        <v>2016</v>
      </c>
    </row>
    <row r="2" spans="1:2">
      <c r="A2" t="s">
        <v>101</v>
      </c>
      <c r="B2">
        <v>2017</v>
      </c>
    </row>
    <row r="3" spans="1:2">
      <c r="A3" t="s">
        <v>97</v>
      </c>
      <c r="B3" t="s">
        <v>98</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69"/>
  <sheetViews>
    <sheetView topLeftCell="A13" zoomScale="55" zoomScaleNormal="55" workbookViewId="0">
      <selection activeCell="A38" sqref="A38:O38"/>
    </sheetView>
  </sheetViews>
  <sheetFormatPr defaultColWidth="9" defaultRowHeight="15"/>
  <cols>
    <col min="1" max="1" width="4.875" style="9" customWidth="1"/>
    <col min="2" max="2" width="24.5" style="9" customWidth="1"/>
    <col min="3" max="3" width="12.375" style="9" customWidth="1"/>
    <col min="4" max="4" width="13.25" style="9" customWidth="1"/>
    <col min="5" max="5" width="15.25" style="9" customWidth="1"/>
    <col min="6" max="6" width="17.125" style="9" customWidth="1"/>
    <col min="7" max="7" width="5.375" style="9" customWidth="1"/>
    <col min="8" max="8" width="5.125" style="9" customWidth="1"/>
    <col min="9" max="10" width="6.625" style="9" customWidth="1"/>
    <col min="11" max="11" width="9.625" style="9" customWidth="1"/>
    <col min="12" max="12" width="6.625" style="9" customWidth="1"/>
    <col min="13" max="13" width="6.25" style="9" customWidth="1"/>
    <col min="14" max="14" width="9.875" style="9" customWidth="1"/>
    <col min="15" max="15" width="11.125" style="9" customWidth="1"/>
    <col min="16" max="16384" width="9" style="9"/>
  </cols>
  <sheetData>
    <row r="1" spans="1:15" s="8" customFormat="1" ht="17.25" customHeight="1">
      <c r="A1" s="1" t="s">
        <v>116</v>
      </c>
      <c r="N1" s="472" t="s">
        <v>600</v>
      </c>
      <c r="O1" s="472"/>
    </row>
    <row r="2" spans="1:15" s="8" customFormat="1" ht="17.25" customHeight="1">
      <c r="A2" s="1"/>
      <c r="N2" s="133"/>
      <c r="O2" s="133"/>
    </row>
    <row r="3" spans="1:15" ht="18.75">
      <c r="A3" s="454" t="str">
        <f>"TỔNG HỢP KẾ HOẠCH ĐỀ TÀI CÁC CẤP THỰC HIỆN NĂM "&amp;NămKH</f>
        <v>TỔNG HỢP KẾ HOẠCH ĐỀ TÀI CÁC CẤP THỰC HIỆN NĂM 2022</v>
      </c>
      <c r="B3" s="454"/>
      <c r="C3" s="454"/>
      <c r="D3" s="454"/>
      <c r="E3" s="454"/>
      <c r="F3" s="454"/>
      <c r="G3" s="454"/>
      <c r="H3" s="454"/>
      <c r="I3" s="454"/>
      <c r="J3" s="454"/>
      <c r="K3" s="454"/>
      <c r="L3" s="454"/>
      <c r="M3" s="454"/>
      <c r="N3" s="454"/>
      <c r="O3" s="454"/>
    </row>
    <row r="4" spans="1:15" ht="18" customHeight="1"/>
    <row r="5" spans="1:15" s="10" customFormat="1" ht="15.75" customHeight="1">
      <c r="A5" s="459" t="s">
        <v>86</v>
      </c>
      <c r="B5" s="459" t="s">
        <v>568</v>
      </c>
      <c r="C5" s="460" t="s">
        <v>569</v>
      </c>
      <c r="D5" s="461" t="s">
        <v>2</v>
      </c>
      <c r="E5" s="459" t="s">
        <v>79</v>
      </c>
      <c r="F5" s="460" t="str">
        <f>"Dự kiến kết quả đạt được năm "&amp;NămKH</f>
        <v>Dự kiến kết quả đạt được năm 2022</v>
      </c>
      <c r="G5" s="461" t="s">
        <v>597</v>
      </c>
      <c r="H5" s="529"/>
      <c r="I5" s="506" t="s">
        <v>565</v>
      </c>
      <c r="J5" s="507"/>
      <c r="K5" s="507"/>
      <c r="L5" s="507"/>
      <c r="M5" s="507"/>
      <c r="N5" s="507"/>
      <c r="O5" s="508"/>
    </row>
    <row r="6" spans="1:15" s="10" customFormat="1" ht="15.75" customHeight="1">
      <c r="A6" s="459"/>
      <c r="B6" s="459"/>
      <c r="C6" s="464"/>
      <c r="D6" s="462"/>
      <c r="E6" s="459"/>
      <c r="F6" s="464"/>
      <c r="G6" s="374"/>
      <c r="H6" s="378"/>
      <c r="I6" s="460" t="s">
        <v>4</v>
      </c>
      <c r="J6" s="506" t="s">
        <v>400</v>
      </c>
      <c r="K6" s="507"/>
      <c r="L6" s="507"/>
      <c r="M6" s="508"/>
      <c r="N6" s="506" t="s">
        <v>562</v>
      </c>
      <c r="O6" s="508"/>
    </row>
    <row r="7" spans="1:15" s="10" customFormat="1" ht="54" customHeight="1">
      <c r="A7" s="459"/>
      <c r="B7" s="459"/>
      <c r="C7" s="474"/>
      <c r="D7" s="473"/>
      <c r="E7" s="459"/>
      <c r="F7" s="474"/>
      <c r="G7" s="12" t="s">
        <v>84</v>
      </c>
      <c r="H7" s="12" t="s">
        <v>85</v>
      </c>
      <c r="I7" s="474"/>
      <c r="J7" s="373" t="s">
        <v>4</v>
      </c>
      <c r="K7" s="373" t="str">
        <f>"Đã bố trí đến hết năm " &amp;Năm</f>
        <v>Đã bố trí đến hết năm 2021</v>
      </c>
      <c r="L7" s="373" t="str">
        <f>"Dự kiến năm " &amp;NămKH</f>
        <v>Dự kiến năm 2022</v>
      </c>
      <c r="M7" s="377" t="s">
        <v>566</v>
      </c>
      <c r="N7" s="373" t="s">
        <v>567</v>
      </c>
      <c r="O7" s="377" t="str">
        <f>"Dự kiến thực hiện năm " &amp;NămKH</f>
        <v>Dự kiến thực hiện năm 2022</v>
      </c>
    </row>
    <row r="8" spans="1:15" s="10" customFormat="1">
      <c r="A8" s="17" t="s">
        <v>67</v>
      </c>
      <c r="B8" s="17" t="s">
        <v>68</v>
      </c>
      <c r="C8" s="17"/>
      <c r="D8" s="17" t="s">
        <v>69</v>
      </c>
      <c r="E8" s="17" t="s">
        <v>70</v>
      </c>
      <c r="F8" s="17" t="s">
        <v>71</v>
      </c>
      <c r="G8" s="17" t="s">
        <v>72</v>
      </c>
      <c r="H8" s="17" t="s">
        <v>73</v>
      </c>
      <c r="I8" s="17" t="s">
        <v>74</v>
      </c>
      <c r="J8" s="17" t="s">
        <v>75</v>
      </c>
      <c r="K8" s="17" t="s">
        <v>76</v>
      </c>
      <c r="L8" s="17" t="s">
        <v>77</v>
      </c>
      <c r="M8" s="17" t="s">
        <v>563</v>
      </c>
      <c r="N8" s="17" t="s">
        <v>564</v>
      </c>
      <c r="O8" s="17" t="s">
        <v>570</v>
      </c>
    </row>
    <row r="9" spans="1:15" s="10" customFormat="1" ht="15.75" customHeight="1">
      <c r="A9" s="524" t="s">
        <v>80</v>
      </c>
      <c r="B9" s="524"/>
      <c r="C9" s="524"/>
      <c r="D9" s="524"/>
      <c r="E9" s="524"/>
      <c r="F9" s="524"/>
      <c r="G9" s="524"/>
      <c r="H9" s="524"/>
      <c r="I9" s="524"/>
      <c r="J9" s="524"/>
      <c r="K9" s="524"/>
      <c r="L9" s="524"/>
      <c r="M9" s="524"/>
      <c r="N9" s="524"/>
      <c r="O9" s="525"/>
    </row>
    <row r="10" spans="1:15" ht="15.75" customHeight="1">
      <c r="A10" s="2" t="s">
        <v>6</v>
      </c>
      <c r="B10" s="512" t="s">
        <v>94</v>
      </c>
      <c r="C10" s="513"/>
      <c r="D10" s="513"/>
      <c r="E10" s="513"/>
      <c r="F10" s="514"/>
      <c r="G10" s="365"/>
      <c r="H10" s="3"/>
      <c r="I10" s="3"/>
      <c r="J10" s="3"/>
      <c r="K10" s="3"/>
      <c r="L10" s="3"/>
      <c r="M10" s="3"/>
      <c r="N10" s="3"/>
      <c r="O10" s="3"/>
    </row>
    <row r="11" spans="1:15" ht="15.75" customHeight="1">
      <c r="A11" s="6" t="s">
        <v>37</v>
      </c>
      <c r="B11" s="509" t="s">
        <v>7</v>
      </c>
      <c r="C11" s="510"/>
      <c r="D11" s="510"/>
      <c r="E11" s="510"/>
      <c r="F11" s="510"/>
      <c r="G11" s="510"/>
      <c r="H11" s="510"/>
      <c r="I11" s="510"/>
      <c r="J11" s="510"/>
      <c r="K11" s="510"/>
      <c r="L11" s="510"/>
      <c r="M11" s="510"/>
      <c r="N11" s="510"/>
      <c r="O11" s="511"/>
    </row>
    <row r="12" spans="1:15" ht="15.75">
      <c r="A12" s="3">
        <v>1</v>
      </c>
      <c r="B12" s="280" t="s">
        <v>8</v>
      </c>
      <c r="C12" s="280"/>
      <c r="D12" s="364"/>
      <c r="E12" s="364"/>
      <c r="F12" s="364"/>
      <c r="G12" s="364"/>
      <c r="H12" s="6"/>
      <c r="I12" s="6"/>
      <c r="J12" s="6"/>
      <c r="K12" s="6"/>
      <c r="L12" s="6"/>
      <c r="M12" s="6"/>
      <c r="N12" s="6"/>
      <c r="O12" s="6"/>
    </row>
    <row r="13" spans="1:15" ht="15.75" customHeight="1">
      <c r="A13" s="6" t="s">
        <v>38</v>
      </c>
      <c r="B13" s="509" t="s">
        <v>96</v>
      </c>
      <c r="C13" s="510"/>
      <c r="D13" s="510"/>
      <c r="E13" s="510"/>
      <c r="F13" s="510"/>
      <c r="G13" s="510"/>
      <c r="H13" s="510"/>
      <c r="I13" s="510"/>
      <c r="J13" s="510"/>
      <c r="K13" s="510"/>
      <c r="L13" s="510"/>
      <c r="M13" s="510"/>
      <c r="N13" s="510"/>
      <c r="O13" s="511"/>
    </row>
    <row r="14" spans="1:15" ht="15.75">
      <c r="A14" s="3">
        <v>1</v>
      </c>
      <c r="B14" s="280" t="s">
        <v>9</v>
      </c>
      <c r="C14" s="280"/>
      <c r="D14" s="364"/>
      <c r="E14" s="364"/>
      <c r="F14" s="364"/>
      <c r="G14" s="364"/>
      <c r="H14" s="6"/>
      <c r="I14" s="6"/>
      <c r="J14" s="6"/>
      <c r="K14" s="6"/>
      <c r="L14" s="6"/>
      <c r="M14" s="6"/>
      <c r="N14" s="6"/>
      <c r="O14" s="6"/>
    </row>
    <row r="15" spans="1:15" ht="15.75">
      <c r="A15" s="6" t="s">
        <v>39</v>
      </c>
      <c r="B15" s="509" t="s">
        <v>10</v>
      </c>
      <c r="C15" s="510"/>
      <c r="D15" s="510"/>
      <c r="E15" s="510"/>
      <c r="F15" s="510"/>
      <c r="G15" s="510"/>
      <c r="H15" s="510"/>
      <c r="I15" s="510"/>
      <c r="J15" s="510"/>
      <c r="K15" s="510"/>
      <c r="L15" s="510"/>
      <c r="M15" s="510"/>
      <c r="N15" s="510"/>
      <c r="O15" s="511"/>
    </row>
    <row r="16" spans="1:15" ht="15.75" customHeight="1">
      <c r="A16" s="3">
        <v>1</v>
      </c>
      <c r="B16" s="280" t="s">
        <v>81</v>
      </c>
      <c r="C16" s="280"/>
      <c r="D16" s="364"/>
      <c r="E16" s="364"/>
      <c r="F16" s="364"/>
      <c r="G16" s="364"/>
      <c r="H16" s="6"/>
      <c r="I16" s="6"/>
      <c r="J16" s="6"/>
      <c r="K16" s="6"/>
      <c r="L16" s="6"/>
      <c r="M16" s="6"/>
      <c r="N16" s="6"/>
      <c r="O16" s="6"/>
    </row>
    <row r="17" spans="1:15" ht="15.75" customHeight="1">
      <c r="A17" s="6" t="s">
        <v>40</v>
      </c>
      <c r="B17" s="509" t="s">
        <v>95</v>
      </c>
      <c r="C17" s="510"/>
      <c r="D17" s="510"/>
      <c r="E17" s="510"/>
      <c r="F17" s="510"/>
      <c r="G17" s="510"/>
      <c r="H17" s="510"/>
      <c r="I17" s="510"/>
      <c r="J17" s="510"/>
      <c r="K17" s="510"/>
      <c r="L17" s="510"/>
      <c r="M17" s="510"/>
      <c r="N17" s="510"/>
      <c r="O17" s="511"/>
    </row>
    <row r="18" spans="1:15" ht="15.75" customHeight="1">
      <c r="A18" s="3">
        <v>1</v>
      </c>
      <c r="B18" s="280" t="s">
        <v>82</v>
      </c>
      <c r="C18" s="280"/>
      <c r="D18" s="364"/>
      <c r="E18" s="364"/>
      <c r="F18" s="364"/>
      <c r="G18" s="364"/>
      <c r="H18" s="364"/>
      <c r="I18" s="364"/>
      <c r="J18" s="364"/>
      <c r="K18" s="364"/>
      <c r="L18" s="364"/>
      <c r="M18" s="364"/>
      <c r="N18" s="364"/>
      <c r="O18" s="364"/>
    </row>
    <row r="19" spans="1:15" ht="15.75" customHeight="1">
      <c r="A19" s="6" t="s">
        <v>41</v>
      </c>
      <c r="B19" s="509" t="s">
        <v>11</v>
      </c>
      <c r="C19" s="510"/>
      <c r="D19" s="510"/>
      <c r="E19" s="510"/>
      <c r="F19" s="510"/>
      <c r="G19" s="510"/>
      <c r="H19" s="510"/>
      <c r="I19" s="510"/>
      <c r="J19" s="510"/>
      <c r="K19" s="510"/>
      <c r="L19" s="510"/>
      <c r="M19" s="510"/>
      <c r="N19" s="510"/>
      <c r="O19" s="511"/>
    </row>
    <row r="20" spans="1:15" ht="15.75" customHeight="1">
      <c r="A20" s="3">
        <v>1</v>
      </c>
      <c r="B20" s="280" t="s">
        <v>12</v>
      </c>
      <c r="C20" s="280"/>
      <c r="D20" s="364"/>
      <c r="E20" s="364"/>
      <c r="F20" s="364"/>
      <c r="G20" s="364"/>
      <c r="H20" s="364"/>
      <c r="I20" s="364"/>
      <c r="J20" s="364"/>
      <c r="K20" s="364"/>
      <c r="L20" s="364"/>
      <c r="M20" s="364"/>
      <c r="N20" s="364"/>
      <c r="O20" s="364"/>
    </row>
    <row r="21" spans="1:15" ht="15.75" customHeight="1">
      <c r="A21" s="6" t="s">
        <v>42</v>
      </c>
      <c r="B21" s="509" t="s">
        <v>13</v>
      </c>
      <c r="C21" s="510"/>
      <c r="D21" s="510"/>
      <c r="E21" s="510"/>
      <c r="F21" s="510"/>
      <c r="G21" s="510"/>
      <c r="H21" s="510"/>
      <c r="I21" s="510"/>
      <c r="J21" s="510"/>
      <c r="K21" s="510"/>
      <c r="L21" s="510"/>
      <c r="M21" s="510"/>
      <c r="N21" s="510"/>
      <c r="O21" s="511"/>
    </row>
    <row r="22" spans="1:15" ht="15.75" customHeight="1">
      <c r="A22" s="3">
        <v>1</v>
      </c>
      <c r="B22" s="280" t="s">
        <v>12</v>
      </c>
      <c r="C22" s="280"/>
      <c r="D22" s="364"/>
      <c r="E22" s="364"/>
      <c r="F22" s="364"/>
      <c r="G22" s="364"/>
      <c r="H22" s="364"/>
      <c r="I22" s="364"/>
      <c r="J22" s="364"/>
      <c r="K22" s="364"/>
      <c r="L22" s="364"/>
      <c r="M22" s="364"/>
      <c r="N22" s="364"/>
      <c r="O22" s="364"/>
    </row>
    <row r="23" spans="1:15" ht="15.75" customHeight="1">
      <c r="A23" s="6" t="s">
        <v>43</v>
      </c>
      <c r="B23" s="509" t="s">
        <v>14</v>
      </c>
      <c r="C23" s="510"/>
      <c r="D23" s="510"/>
      <c r="E23" s="510"/>
      <c r="F23" s="510"/>
      <c r="G23" s="510"/>
      <c r="H23" s="510"/>
      <c r="I23" s="510"/>
      <c r="J23" s="510"/>
      <c r="K23" s="510"/>
      <c r="L23" s="510"/>
      <c r="M23" s="510"/>
      <c r="N23" s="510"/>
      <c r="O23" s="511"/>
    </row>
    <row r="24" spans="1:15" ht="15.75" customHeight="1">
      <c r="A24" s="3">
        <v>1</v>
      </c>
      <c r="B24" s="280" t="s">
        <v>15</v>
      </c>
      <c r="C24" s="280"/>
      <c r="D24" s="364"/>
      <c r="E24" s="364"/>
      <c r="F24" s="364"/>
      <c r="G24" s="364"/>
      <c r="H24" s="364"/>
      <c r="I24" s="364"/>
      <c r="J24" s="364"/>
      <c r="K24" s="364"/>
      <c r="L24" s="364"/>
      <c r="M24" s="364"/>
      <c r="N24" s="364"/>
      <c r="O24" s="364"/>
    </row>
    <row r="25" spans="1:15" s="429" customFormat="1" ht="15.75" customHeight="1">
      <c r="A25" s="428" t="s">
        <v>44</v>
      </c>
      <c r="B25" s="515" t="s">
        <v>17</v>
      </c>
      <c r="C25" s="516"/>
      <c r="D25" s="516"/>
      <c r="E25" s="516"/>
      <c r="F25" s="516"/>
      <c r="G25" s="516"/>
      <c r="H25" s="516"/>
      <c r="I25" s="516"/>
      <c r="J25" s="516"/>
      <c r="K25" s="516"/>
      <c r="L25" s="516"/>
      <c r="M25" s="516"/>
      <c r="N25" s="516"/>
      <c r="O25" s="517"/>
    </row>
    <row r="26" spans="1:15" ht="15.75" customHeight="1">
      <c r="A26" s="3">
        <v>1</v>
      </c>
      <c r="B26" s="280" t="s">
        <v>12</v>
      </c>
      <c r="C26" s="280"/>
      <c r="D26" s="364"/>
      <c r="E26" s="364"/>
      <c r="F26" s="364"/>
      <c r="G26" s="364"/>
      <c r="H26" s="364"/>
      <c r="I26" s="364"/>
      <c r="J26" s="364"/>
      <c r="K26" s="364"/>
      <c r="L26" s="364"/>
      <c r="M26" s="364"/>
      <c r="N26" s="364"/>
      <c r="O26" s="364"/>
    </row>
    <row r="27" spans="1:15" ht="15.75" customHeight="1">
      <c r="A27" s="6" t="s">
        <v>16</v>
      </c>
      <c r="B27" s="509" t="s">
        <v>18</v>
      </c>
      <c r="C27" s="510"/>
      <c r="D27" s="510"/>
      <c r="E27" s="510"/>
      <c r="F27" s="510"/>
      <c r="G27" s="510"/>
      <c r="H27" s="510"/>
      <c r="I27" s="510"/>
      <c r="J27" s="510"/>
      <c r="K27" s="510"/>
      <c r="L27" s="510"/>
      <c r="M27" s="510"/>
      <c r="N27" s="510"/>
      <c r="O27" s="511"/>
    </row>
    <row r="28" spans="1:15" ht="15.75" customHeight="1">
      <c r="A28" s="3">
        <v>1</v>
      </c>
      <c r="B28" s="280" t="s">
        <v>12</v>
      </c>
      <c r="C28" s="280"/>
      <c r="D28" s="364"/>
      <c r="E28" s="364"/>
      <c r="F28" s="364"/>
      <c r="G28" s="364"/>
      <c r="H28" s="364"/>
      <c r="I28" s="364"/>
      <c r="J28" s="364"/>
      <c r="K28" s="364"/>
      <c r="L28" s="364"/>
      <c r="M28" s="364"/>
      <c r="N28" s="364"/>
      <c r="O28" s="364"/>
    </row>
    <row r="29" spans="1:15" ht="15.75" customHeight="1">
      <c r="A29" s="6" t="s">
        <v>45</v>
      </c>
      <c r="B29" s="509" t="s">
        <v>19</v>
      </c>
      <c r="C29" s="510"/>
      <c r="D29" s="510"/>
      <c r="E29" s="510"/>
      <c r="F29" s="510"/>
      <c r="G29" s="510"/>
      <c r="H29" s="510"/>
      <c r="I29" s="510"/>
      <c r="J29" s="510"/>
      <c r="K29" s="510"/>
      <c r="L29" s="510"/>
      <c r="M29" s="510"/>
      <c r="N29" s="510"/>
      <c r="O29" s="511"/>
    </row>
    <row r="30" spans="1:15" ht="15.75">
      <c r="A30" s="3">
        <v>1</v>
      </c>
      <c r="B30" s="280" t="s">
        <v>20</v>
      </c>
      <c r="C30" s="280"/>
      <c r="D30" s="364"/>
      <c r="E30" s="364"/>
      <c r="F30" s="364"/>
      <c r="G30" s="364"/>
      <c r="H30" s="364"/>
      <c r="I30" s="364"/>
      <c r="J30" s="364"/>
      <c r="K30" s="364"/>
      <c r="L30" s="364"/>
      <c r="M30" s="364"/>
      <c r="N30" s="364"/>
      <c r="O30" s="364"/>
    </row>
    <row r="31" spans="1:15" ht="15.75" customHeight="1">
      <c r="A31" s="6" t="s">
        <v>46</v>
      </c>
      <c r="B31" s="509" t="s">
        <v>21</v>
      </c>
      <c r="C31" s="510"/>
      <c r="D31" s="510"/>
      <c r="E31" s="510"/>
      <c r="F31" s="510"/>
      <c r="G31" s="510"/>
      <c r="H31" s="510"/>
      <c r="I31" s="510"/>
      <c r="J31" s="510"/>
      <c r="K31" s="510"/>
      <c r="L31" s="510"/>
      <c r="M31" s="510"/>
      <c r="N31" s="510"/>
      <c r="O31" s="511"/>
    </row>
    <row r="32" spans="1:15" ht="15.75" customHeight="1">
      <c r="A32" s="3">
        <v>1</v>
      </c>
      <c r="B32" s="518" t="s">
        <v>22</v>
      </c>
      <c r="C32" s="519"/>
      <c r="D32" s="519"/>
      <c r="E32" s="519"/>
      <c r="F32" s="519"/>
      <c r="G32" s="519"/>
      <c r="H32" s="519"/>
      <c r="I32" s="519"/>
      <c r="J32" s="519"/>
      <c r="K32" s="519"/>
      <c r="L32" s="519"/>
      <c r="M32" s="519"/>
      <c r="N32" s="519"/>
      <c r="O32" s="520"/>
    </row>
    <row r="33" spans="1:15" ht="15.75" customHeight="1">
      <c r="A33" s="3"/>
      <c r="B33" s="280" t="s">
        <v>20</v>
      </c>
      <c r="C33" s="280"/>
      <c r="D33" s="364"/>
      <c r="E33" s="364"/>
      <c r="F33" s="364"/>
      <c r="G33" s="364"/>
      <c r="H33" s="364"/>
      <c r="I33" s="364"/>
      <c r="J33" s="364"/>
      <c r="K33" s="364"/>
      <c r="L33" s="364"/>
      <c r="M33" s="364"/>
      <c r="N33" s="364"/>
      <c r="O33" s="364"/>
    </row>
    <row r="34" spans="1:15" ht="15.75" customHeight="1">
      <c r="A34" s="3">
        <v>2</v>
      </c>
      <c r="B34" s="518" t="s">
        <v>23</v>
      </c>
      <c r="C34" s="519"/>
      <c r="D34" s="519"/>
      <c r="E34" s="519"/>
      <c r="F34" s="519"/>
      <c r="G34" s="519"/>
      <c r="H34" s="519"/>
      <c r="I34" s="519"/>
      <c r="J34" s="519"/>
      <c r="K34" s="519"/>
      <c r="L34" s="519"/>
      <c r="M34" s="519"/>
      <c r="N34" s="519"/>
      <c r="O34" s="520"/>
    </row>
    <row r="35" spans="1:15" ht="15.75" customHeight="1">
      <c r="A35" s="3"/>
      <c r="B35" s="280" t="s">
        <v>20</v>
      </c>
      <c r="C35" s="280"/>
      <c r="D35" s="364"/>
      <c r="E35" s="364"/>
      <c r="F35" s="364"/>
      <c r="G35" s="364"/>
      <c r="H35" s="364"/>
      <c r="I35" s="364"/>
      <c r="J35" s="364"/>
      <c r="K35" s="364"/>
      <c r="L35" s="364"/>
      <c r="M35" s="364"/>
      <c r="N35" s="364"/>
      <c r="O35" s="364"/>
    </row>
    <row r="36" spans="1:15" ht="15.75" customHeight="1">
      <c r="A36" s="3">
        <v>3</v>
      </c>
      <c r="B36" s="518" t="s">
        <v>24</v>
      </c>
      <c r="C36" s="519"/>
      <c r="D36" s="519"/>
      <c r="E36" s="519"/>
      <c r="F36" s="519"/>
      <c r="G36" s="519"/>
      <c r="H36" s="519"/>
      <c r="I36" s="519"/>
      <c r="J36" s="519"/>
      <c r="K36" s="519"/>
      <c r="L36" s="519"/>
      <c r="M36" s="519"/>
      <c r="N36" s="519"/>
      <c r="O36" s="520"/>
    </row>
    <row r="37" spans="1:15" ht="15.75" customHeight="1">
      <c r="A37" s="3"/>
      <c r="B37" s="280" t="s">
        <v>20</v>
      </c>
      <c r="C37" s="280"/>
      <c r="D37" s="364"/>
      <c r="E37" s="364"/>
      <c r="F37" s="364"/>
      <c r="G37" s="364"/>
      <c r="H37" s="364"/>
      <c r="I37" s="364"/>
      <c r="J37" s="364"/>
      <c r="K37" s="364"/>
      <c r="L37" s="364"/>
      <c r="M37" s="364"/>
      <c r="N37" s="364"/>
      <c r="O37" s="364"/>
    </row>
    <row r="38" spans="1:15" ht="15.75" customHeight="1">
      <c r="A38" s="430">
        <v>4</v>
      </c>
      <c r="B38" s="456" t="s">
        <v>623</v>
      </c>
      <c r="C38" s="457"/>
      <c r="D38" s="457"/>
      <c r="E38" s="457"/>
      <c r="F38" s="457"/>
      <c r="G38" s="457"/>
      <c r="H38" s="457"/>
      <c r="I38" s="457"/>
      <c r="J38" s="457"/>
      <c r="K38" s="457"/>
      <c r="L38" s="457"/>
      <c r="M38" s="457"/>
      <c r="N38" s="457"/>
      <c r="O38" s="458"/>
    </row>
    <row r="39" spans="1:15" ht="15.75">
      <c r="A39" s="3"/>
      <c r="B39" s="280" t="s">
        <v>20</v>
      </c>
      <c r="C39" s="280"/>
      <c r="D39" s="364"/>
      <c r="E39" s="364"/>
      <c r="F39" s="364"/>
      <c r="G39" s="364"/>
      <c r="H39" s="364"/>
      <c r="I39" s="364"/>
      <c r="J39" s="364"/>
      <c r="K39" s="364"/>
      <c r="L39" s="364"/>
      <c r="M39" s="364"/>
      <c r="N39" s="364"/>
      <c r="O39" s="364"/>
    </row>
    <row r="40" spans="1:15" ht="15.75" customHeight="1">
      <c r="A40" s="6" t="s">
        <v>48</v>
      </c>
      <c r="B40" s="509" t="s">
        <v>25</v>
      </c>
      <c r="C40" s="510"/>
      <c r="D40" s="510"/>
      <c r="E40" s="510"/>
      <c r="F40" s="510"/>
      <c r="G40" s="510"/>
      <c r="H40" s="510"/>
      <c r="I40" s="510"/>
      <c r="J40" s="510"/>
      <c r="K40" s="510"/>
      <c r="L40" s="510"/>
      <c r="M40" s="510"/>
      <c r="N40" s="510"/>
      <c r="O40" s="511"/>
    </row>
    <row r="41" spans="1:15" ht="15.75" customHeight="1">
      <c r="A41" s="3">
        <v>1</v>
      </c>
      <c r="B41" s="518" t="s">
        <v>26</v>
      </c>
      <c r="C41" s="519"/>
      <c r="D41" s="519"/>
      <c r="E41" s="519"/>
      <c r="F41" s="519"/>
      <c r="G41" s="519"/>
      <c r="H41" s="519"/>
      <c r="I41" s="519"/>
      <c r="J41" s="519"/>
      <c r="K41" s="519"/>
      <c r="L41" s="519"/>
      <c r="M41" s="519"/>
      <c r="N41" s="519"/>
      <c r="O41" s="520"/>
    </row>
    <row r="42" spans="1:15" ht="15.75" customHeight="1">
      <c r="A42" s="3"/>
      <c r="B42" s="280" t="s">
        <v>20</v>
      </c>
      <c r="C42" s="280"/>
      <c r="D42" s="364"/>
      <c r="E42" s="364"/>
      <c r="F42" s="364"/>
      <c r="G42" s="364"/>
      <c r="H42" s="364"/>
      <c r="I42" s="364"/>
      <c r="J42" s="364"/>
      <c r="K42" s="364"/>
      <c r="L42" s="364"/>
      <c r="M42" s="364"/>
      <c r="N42" s="364"/>
      <c r="O42" s="364"/>
    </row>
    <row r="43" spans="1:15" ht="15.75" customHeight="1">
      <c r="A43" s="3">
        <v>2</v>
      </c>
      <c r="B43" s="518" t="s">
        <v>27</v>
      </c>
      <c r="C43" s="519"/>
      <c r="D43" s="519"/>
      <c r="E43" s="519"/>
      <c r="F43" s="519"/>
      <c r="G43" s="519"/>
      <c r="H43" s="519"/>
      <c r="I43" s="519"/>
      <c r="J43" s="519"/>
      <c r="K43" s="519"/>
      <c r="L43" s="519"/>
      <c r="M43" s="519"/>
      <c r="N43" s="519"/>
      <c r="O43" s="520"/>
    </row>
    <row r="44" spans="1:15" ht="15.75" customHeight="1">
      <c r="A44" s="3"/>
      <c r="B44" s="280" t="s">
        <v>20</v>
      </c>
      <c r="C44" s="280"/>
      <c r="D44" s="364"/>
      <c r="E44" s="364"/>
      <c r="F44" s="364"/>
      <c r="G44" s="364"/>
      <c r="H44" s="364"/>
      <c r="I44" s="364"/>
      <c r="J44" s="364"/>
      <c r="K44" s="364"/>
      <c r="L44" s="364"/>
      <c r="M44" s="364"/>
      <c r="N44" s="364"/>
      <c r="O44" s="364"/>
    </row>
    <row r="45" spans="1:15" ht="15.75" customHeight="1">
      <c r="A45" s="3">
        <v>3</v>
      </c>
      <c r="B45" s="518" t="s">
        <v>573</v>
      </c>
      <c r="C45" s="519"/>
      <c r="D45" s="519"/>
      <c r="E45" s="519"/>
      <c r="F45" s="519"/>
      <c r="G45" s="519"/>
      <c r="H45" s="519"/>
      <c r="I45" s="519"/>
      <c r="J45" s="519"/>
      <c r="K45" s="519"/>
      <c r="L45" s="519"/>
      <c r="M45" s="519"/>
      <c r="N45" s="519"/>
      <c r="O45" s="520"/>
    </row>
    <row r="46" spans="1:15" ht="15.75" customHeight="1">
      <c r="A46" s="3"/>
      <c r="B46" s="280" t="s">
        <v>595</v>
      </c>
      <c r="C46" s="280"/>
      <c r="D46" s="364"/>
      <c r="E46" s="364"/>
      <c r="F46" s="364"/>
      <c r="G46" s="364"/>
      <c r="H46" s="364"/>
      <c r="I46" s="364"/>
      <c r="J46" s="364"/>
      <c r="K46" s="364"/>
      <c r="L46" s="364"/>
      <c r="M46" s="364"/>
      <c r="N46" s="364"/>
      <c r="O46" s="364"/>
    </row>
    <row r="47" spans="1:15" ht="15.75" customHeight="1">
      <c r="A47" s="3">
        <v>4</v>
      </c>
      <c r="B47" s="518" t="s">
        <v>425</v>
      </c>
      <c r="C47" s="519"/>
      <c r="D47" s="519"/>
      <c r="E47" s="519"/>
      <c r="F47" s="519"/>
      <c r="G47" s="519"/>
      <c r="H47" s="519"/>
      <c r="I47" s="519"/>
      <c r="J47" s="519"/>
      <c r="K47" s="519"/>
      <c r="L47" s="519"/>
      <c r="M47" s="519"/>
      <c r="N47" s="519"/>
      <c r="O47" s="520"/>
    </row>
    <row r="48" spans="1:15" ht="15.75" customHeight="1">
      <c r="A48" s="3"/>
      <c r="B48" s="280" t="s">
        <v>12</v>
      </c>
      <c r="C48" s="280"/>
      <c r="D48" s="364"/>
      <c r="E48" s="364"/>
      <c r="F48" s="364"/>
      <c r="G48" s="364"/>
      <c r="H48" s="364"/>
      <c r="I48" s="364"/>
      <c r="J48" s="364"/>
      <c r="K48" s="364"/>
      <c r="L48" s="364"/>
      <c r="M48" s="364"/>
      <c r="N48" s="364"/>
      <c r="O48" s="364"/>
    </row>
    <row r="49" spans="1:15" ht="15.75" customHeight="1">
      <c r="A49" s="3">
        <v>5</v>
      </c>
      <c r="B49" s="518" t="s">
        <v>28</v>
      </c>
      <c r="C49" s="519"/>
      <c r="D49" s="519"/>
      <c r="E49" s="519"/>
      <c r="F49" s="519"/>
      <c r="G49" s="519"/>
      <c r="H49" s="519"/>
      <c r="I49" s="519"/>
      <c r="J49" s="519"/>
      <c r="K49" s="519"/>
      <c r="L49" s="519"/>
      <c r="M49" s="519"/>
      <c r="N49" s="519"/>
      <c r="O49" s="520"/>
    </row>
    <row r="50" spans="1:15" ht="15.75" customHeight="1">
      <c r="A50" s="3"/>
      <c r="B50" s="280" t="s">
        <v>20</v>
      </c>
      <c r="C50" s="280"/>
      <c r="D50" s="364"/>
      <c r="E50" s="364"/>
      <c r="F50" s="364"/>
      <c r="G50" s="364"/>
      <c r="H50" s="364"/>
      <c r="I50" s="364"/>
      <c r="J50" s="364"/>
      <c r="K50" s="364"/>
      <c r="L50" s="364"/>
      <c r="M50" s="364"/>
      <c r="N50" s="364"/>
      <c r="O50" s="364"/>
    </row>
    <row r="51" spans="1:15" ht="15.75" customHeight="1">
      <c r="A51" s="3">
        <v>6</v>
      </c>
      <c r="B51" s="518" t="s">
        <v>29</v>
      </c>
      <c r="C51" s="519"/>
      <c r="D51" s="519"/>
      <c r="E51" s="519"/>
      <c r="F51" s="519"/>
      <c r="G51" s="519"/>
      <c r="H51" s="519"/>
      <c r="I51" s="519"/>
      <c r="J51" s="519"/>
      <c r="K51" s="519"/>
      <c r="L51" s="519"/>
      <c r="M51" s="519"/>
      <c r="N51" s="519"/>
      <c r="O51" s="520"/>
    </row>
    <row r="52" spans="1:15" ht="17.25" customHeight="1">
      <c r="A52" s="3"/>
      <c r="B52" s="417" t="s">
        <v>596</v>
      </c>
      <c r="C52" s="394"/>
      <c r="D52" s="364"/>
      <c r="E52" s="364"/>
      <c r="F52" s="364"/>
      <c r="G52" s="364"/>
      <c r="H52" s="364"/>
      <c r="I52" s="364"/>
      <c r="J52" s="364"/>
      <c r="K52" s="364"/>
      <c r="L52" s="364"/>
      <c r="M52" s="364"/>
      <c r="N52" s="364"/>
      <c r="O52" s="364"/>
    </row>
    <row r="53" spans="1:15" ht="15.75" customHeight="1">
      <c r="A53" s="3">
        <v>7</v>
      </c>
      <c r="B53" s="518" t="s">
        <v>426</v>
      </c>
      <c r="C53" s="519"/>
      <c r="D53" s="519"/>
      <c r="E53" s="519"/>
      <c r="F53" s="519"/>
      <c r="G53" s="519"/>
      <c r="H53" s="519"/>
      <c r="I53" s="519"/>
      <c r="J53" s="519"/>
      <c r="K53" s="519"/>
      <c r="L53" s="519"/>
      <c r="M53" s="519"/>
      <c r="N53" s="519"/>
      <c r="O53" s="520"/>
    </row>
    <row r="54" spans="1:15" ht="16.5" customHeight="1">
      <c r="A54" s="3" t="s">
        <v>363</v>
      </c>
      <c r="B54" s="395" t="s">
        <v>578</v>
      </c>
      <c r="C54" s="280"/>
      <c r="D54" s="364"/>
      <c r="E54" s="364"/>
      <c r="F54" s="364"/>
      <c r="G54" s="364"/>
      <c r="H54" s="364"/>
      <c r="I54" s="364"/>
      <c r="J54" s="364"/>
      <c r="K54" s="364"/>
      <c r="L54" s="364"/>
      <c r="M54" s="364"/>
      <c r="N54" s="364"/>
      <c r="O54" s="364"/>
    </row>
    <row r="55" spans="1:15" ht="31.5" customHeight="1">
      <c r="A55" s="3" t="s">
        <v>365</v>
      </c>
      <c r="B55" s="395" t="s">
        <v>574</v>
      </c>
      <c r="C55" s="280"/>
      <c r="D55" s="364"/>
      <c r="E55" s="364"/>
      <c r="F55" s="364"/>
      <c r="G55" s="364"/>
      <c r="H55" s="364"/>
      <c r="I55" s="364"/>
      <c r="J55" s="364"/>
      <c r="K55" s="364"/>
      <c r="L55" s="364"/>
      <c r="M55" s="364"/>
      <c r="N55" s="364"/>
      <c r="O55" s="364"/>
    </row>
    <row r="56" spans="1:15" ht="17.25" customHeight="1">
      <c r="A56" s="3" t="s">
        <v>367</v>
      </c>
      <c r="B56" s="395" t="s">
        <v>575</v>
      </c>
      <c r="C56" s="280"/>
      <c r="D56" s="364"/>
      <c r="E56" s="364"/>
      <c r="F56" s="364"/>
      <c r="G56" s="364"/>
      <c r="H56" s="364"/>
      <c r="I56" s="364"/>
      <c r="J56" s="364"/>
      <c r="K56" s="364"/>
      <c r="L56" s="364"/>
      <c r="M56" s="364"/>
      <c r="N56" s="364"/>
      <c r="O56" s="364"/>
    </row>
    <row r="57" spans="1:15" ht="30.75" customHeight="1">
      <c r="A57" s="3" t="s">
        <v>369</v>
      </c>
      <c r="B57" s="395" t="s">
        <v>576</v>
      </c>
      <c r="C57" s="280"/>
      <c r="D57" s="364"/>
      <c r="E57" s="364"/>
      <c r="F57" s="364"/>
      <c r="G57" s="364"/>
      <c r="H57" s="364"/>
      <c r="I57" s="364"/>
      <c r="J57" s="364"/>
      <c r="K57" s="364"/>
      <c r="L57" s="364"/>
      <c r="M57" s="364"/>
      <c r="N57" s="364"/>
      <c r="O57" s="364"/>
    </row>
    <row r="58" spans="1:15" ht="18.75" customHeight="1">
      <c r="A58" s="3" t="s">
        <v>431</v>
      </c>
      <c r="B58" s="395" t="s">
        <v>577</v>
      </c>
      <c r="C58" s="280"/>
      <c r="D58" s="364"/>
      <c r="E58" s="364"/>
      <c r="F58" s="364"/>
      <c r="G58" s="364"/>
      <c r="H58" s="364"/>
      <c r="I58" s="364"/>
      <c r="J58" s="364"/>
      <c r="K58" s="364"/>
      <c r="L58" s="364"/>
      <c r="M58" s="364"/>
      <c r="N58" s="364"/>
      <c r="O58" s="364"/>
    </row>
    <row r="59" spans="1:15" ht="15.75" customHeight="1">
      <c r="A59" s="3">
        <v>8</v>
      </c>
      <c r="B59" s="530" t="s">
        <v>30</v>
      </c>
      <c r="C59" s="531"/>
      <c r="D59" s="531"/>
      <c r="E59" s="531"/>
      <c r="F59" s="531"/>
      <c r="G59" s="531"/>
      <c r="H59" s="531"/>
      <c r="I59" s="531"/>
      <c r="J59" s="531"/>
      <c r="K59" s="531"/>
      <c r="L59" s="531"/>
      <c r="M59" s="531"/>
      <c r="N59" s="531"/>
      <c r="O59" s="532"/>
    </row>
    <row r="60" spans="1:15" ht="15.75">
      <c r="A60" s="3"/>
      <c r="B60" s="280" t="s">
        <v>20</v>
      </c>
      <c r="C60" s="280"/>
      <c r="D60" s="364"/>
      <c r="E60" s="364"/>
      <c r="F60" s="364"/>
      <c r="G60" s="364"/>
      <c r="H60" s="364"/>
      <c r="I60" s="364"/>
      <c r="J60" s="364"/>
      <c r="K60" s="364"/>
      <c r="L60" s="364"/>
      <c r="M60" s="364"/>
      <c r="N60" s="364"/>
      <c r="O60" s="364"/>
    </row>
    <row r="61" spans="1:15" ht="15.75" customHeight="1">
      <c r="A61" s="427" t="s">
        <v>31</v>
      </c>
      <c r="B61" s="521" t="s">
        <v>626</v>
      </c>
      <c r="C61" s="522"/>
      <c r="D61" s="522"/>
      <c r="E61" s="522"/>
      <c r="F61" s="522"/>
      <c r="G61" s="522"/>
      <c r="H61" s="522"/>
      <c r="I61" s="522"/>
      <c r="J61" s="522"/>
      <c r="K61" s="522"/>
      <c r="L61" s="522"/>
      <c r="M61" s="522"/>
      <c r="N61" s="522"/>
      <c r="O61" s="523"/>
    </row>
    <row r="62" spans="1:15" ht="15.75">
      <c r="A62" s="3"/>
      <c r="B62" s="280" t="s">
        <v>625</v>
      </c>
      <c r="C62" s="280"/>
      <c r="D62" s="364"/>
      <c r="E62" s="364"/>
      <c r="F62" s="364"/>
      <c r="G62" s="364"/>
      <c r="H62" s="364"/>
      <c r="I62" s="364"/>
      <c r="J62" s="364"/>
      <c r="K62" s="364"/>
      <c r="L62" s="364"/>
      <c r="M62" s="364"/>
      <c r="N62" s="364"/>
      <c r="O62" s="364"/>
    </row>
    <row r="63" spans="1:15" ht="15.75" customHeight="1">
      <c r="A63" s="6" t="s">
        <v>155</v>
      </c>
      <c r="B63" s="509" t="s">
        <v>32</v>
      </c>
      <c r="C63" s="510"/>
      <c r="D63" s="510"/>
      <c r="E63" s="510"/>
      <c r="F63" s="510"/>
      <c r="G63" s="510"/>
      <c r="H63" s="510"/>
      <c r="I63" s="510"/>
      <c r="J63" s="510"/>
      <c r="K63" s="510"/>
      <c r="L63" s="510"/>
      <c r="M63" s="510"/>
      <c r="N63" s="510"/>
      <c r="O63" s="511"/>
    </row>
    <row r="64" spans="1:15" ht="15.75">
      <c r="A64" s="3"/>
      <c r="B64" s="280" t="s">
        <v>20</v>
      </c>
      <c r="C64" s="280"/>
      <c r="D64" s="364"/>
      <c r="E64" s="364"/>
      <c r="F64" s="364"/>
      <c r="G64" s="364"/>
      <c r="H64" s="364"/>
      <c r="I64" s="364"/>
      <c r="J64" s="364"/>
      <c r="K64" s="364"/>
      <c r="L64" s="364"/>
      <c r="M64" s="364"/>
      <c r="N64" s="364"/>
      <c r="O64" s="364"/>
    </row>
    <row r="65" spans="1:15" ht="15.75" customHeight="1">
      <c r="A65" s="526" t="str">
        <f>"CÁC ĐỀ TÀI MỞ MỚI THỰC HIỆN NĂM "&amp;NămKH&amp;" (Các đơn vị đề xuất theo hướng dẫn không tập hợp ở đây)"</f>
        <v>CÁC ĐỀ TÀI MỞ MỚI THỰC HIỆN NĂM 2022 (Các đơn vị đề xuất theo hướng dẫn không tập hợp ở đây)</v>
      </c>
      <c r="B65" s="527"/>
      <c r="C65" s="527"/>
      <c r="D65" s="527"/>
      <c r="E65" s="527"/>
      <c r="F65" s="527"/>
      <c r="G65" s="527"/>
      <c r="H65" s="527"/>
      <c r="I65" s="527"/>
      <c r="J65" s="527"/>
      <c r="K65" s="527"/>
      <c r="L65" s="527"/>
      <c r="M65" s="527"/>
      <c r="N65" s="527"/>
      <c r="O65" s="528"/>
    </row>
    <row r="67" spans="1:15" ht="16.5">
      <c r="G67" s="465" t="str">
        <f>"............,  ngày ...  tháng  ... năm "&amp;Năm</f>
        <v>............,  ngày ...  tháng  ... năm 2021</v>
      </c>
      <c r="H67" s="465"/>
      <c r="I67" s="465"/>
      <c r="J67" s="465"/>
      <c r="K67" s="465"/>
      <c r="L67" s="465"/>
      <c r="M67" s="465"/>
      <c r="N67" s="465"/>
      <c r="O67" s="465"/>
    </row>
    <row r="68" spans="1:15" ht="16.5">
      <c r="G68" s="466" t="s">
        <v>49</v>
      </c>
      <c r="H68" s="466"/>
      <c r="I68" s="466"/>
      <c r="J68" s="466"/>
      <c r="K68" s="466"/>
      <c r="L68" s="466"/>
      <c r="M68" s="466"/>
      <c r="N68" s="466"/>
      <c r="O68" s="466"/>
    </row>
    <row r="69" spans="1:15" ht="15.75">
      <c r="G69" s="467" t="s">
        <v>50</v>
      </c>
      <c r="H69" s="467"/>
      <c r="I69" s="467"/>
      <c r="J69" s="467"/>
      <c r="K69" s="467"/>
      <c r="L69" s="467"/>
      <c r="M69" s="467"/>
      <c r="N69" s="467"/>
      <c r="O69" s="467"/>
    </row>
  </sheetData>
  <mergeCells count="45">
    <mergeCell ref="B61:O61"/>
    <mergeCell ref="G68:O68"/>
    <mergeCell ref="G69:O69"/>
    <mergeCell ref="F5:F7"/>
    <mergeCell ref="A9:O9"/>
    <mergeCell ref="A65:O65"/>
    <mergeCell ref="G5:H5"/>
    <mergeCell ref="B32:O32"/>
    <mergeCell ref="B34:O34"/>
    <mergeCell ref="B36:O36"/>
    <mergeCell ref="B59:O59"/>
    <mergeCell ref="B63:O63"/>
    <mergeCell ref="G67:O67"/>
    <mergeCell ref="B40:O40"/>
    <mergeCell ref="B43:O43"/>
    <mergeCell ref="B41:O41"/>
    <mergeCell ref="B49:O49"/>
    <mergeCell ref="B51:O51"/>
    <mergeCell ref="B53:O53"/>
    <mergeCell ref="B31:O31"/>
    <mergeCell ref="B38:O38"/>
    <mergeCell ref="B47:O47"/>
    <mergeCell ref="B45:O45"/>
    <mergeCell ref="B29:O29"/>
    <mergeCell ref="B10:F10"/>
    <mergeCell ref="B11:O11"/>
    <mergeCell ref="B13:O13"/>
    <mergeCell ref="B15:O15"/>
    <mergeCell ref="B17:O17"/>
    <mergeCell ref="B19:O19"/>
    <mergeCell ref="B21:O21"/>
    <mergeCell ref="B23:O23"/>
    <mergeCell ref="B25:O25"/>
    <mergeCell ref="B27:O27"/>
    <mergeCell ref="N1:O1"/>
    <mergeCell ref="A3:O3"/>
    <mergeCell ref="A5:A7"/>
    <mergeCell ref="B5:B7"/>
    <mergeCell ref="D5:D7"/>
    <mergeCell ref="E5:E7"/>
    <mergeCell ref="C5:C7"/>
    <mergeCell ref="I5:O5"/>
    <mergeCell ref="I6:I7"/>
    <mergeCell ref="N6:O6"/>
    <mergeCell ref="J6:M6"/>
  </mergeCells>
  <printOptions horizontalCentered="1"/>
  <pageMargins left="0" right="0" top="3.937007874015748E-2" bottom="3.937007874015748E-2" header="0.31496062992125984" footer="0.15748031496062992"/>
  <pageSetup paperSize="9" scale="83" firstPageNumber="13" orientation="landscape" useFirstPageNumber="1" r:id="rId1"/>
  <headerFooter>
    <oddFooter>&amp;R&amp;P</oddFooter>
  </headerFooter>
  <ignoredErrors>
    <ignoredError sqref="A8:B8 D8:H8"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31"/>
  <sheetViews>
    <sheetView zoomScale="70" zoomScaleNormal="70" workbookViewId="0">
      <selection activeCell="E19" sqref="E19"/>
    </sheetView>
  </sheetViews>
  <sheetFormatPr defaultColWidth="9" defaultRowHeight="15"/>
  <cols>
    <col min="1" max="1" width="4.875" style="9" customWidth="1"/>
    <col min="2" max="2" width="24.625" style="9" customWidth="1"/>
    <col min="3" max="3" width="15.875" style="9" customWidth="1"/>
    <col min="4" max="4" width="6.375" style="9" customWidth="1"/>
    <col min="5" max="5" width="6.625" style="9" customWidth="1"/>
    <col min="6" max="6" width="12.5" style="9" customWidth="1"/>
    <col min="7" max="7" width="5.875" style="9" customWidth="1"/>
    <col min="8" max="8" width="13.125" style="9" customWidth="1"/>
    <col min="9" max="9" width="13.875" style="9" customWidth="1"/>
    <col min="10" max="10" width="10.125" style="9" customWidth="1"/>
    <col min="11" max="16384" width="9" style="9"/>
  </cols>
  <sheetData>
    <row r="1" spans="1:13" s="8" customFormat="1" ht="17.25" customHeight="1">
      <c r="A1" s="1" t="s">
        <v>117</v>
      </c>
      <c r="L1" s="472" t="s">
        <v>87</v>
      </c>
      <c r="M1" s="472"/>
    </row>
    <row r="2" spans="1:13" s="8" customFormat="1" ht="14.25" customHeight="1">
      <c r="A2" s="1"/>
      <c r="M2" s="1"/>
    </row>
    <row r="3" spans="1:13" ht="16.5">
      <c r="A3" s="533" t="s">
        <v>218</v>
      </c>
      <c r="B3" s="533"/>
      <c r="C3" s="533"/>
      <c r="D3" s="533"/>
      <c r="E3" s="533"/>
      <c r="F3" s="533"/>
      <c r="G3" s="533"/>
      <c r="H3" s="533"/>
      <c r="I3" s="533"/>
      <c r="J3" s="533"/>
      <c r="K3" s="533"/>
      <c r="L3" s="533"/>
      <c r="M3" s="533"/>
    </row>
    <row r="4" spans="1:13" ht="16.5">
      <c r="A4" s="533" t="s">
        <v>219</v>
      </c>
      <c r="B4" s="533"/>
      <c r="C4" s="533"/>
      <c r="D4" s="533"/>
      <c r="E4" s="533"/>
      <c r="F4" s="533"/>
      <c r="G4" s="533"/>
      <c r="H4" s="533"/>
      <c r="I4" s="533"/>
      <c r="J4" s="533"/>
      <c r="K4" s="533"/>
      <c r="L4" s="533"/>
      <c r="M4" s="533"/>
    </row>
    <row r="5" spans="1:13" ht="16.5">
      <c r="A5" s="533" t="str">
        <f>"GIAO CHO VIỆN HÀN LÂM QUẢN LÝ NĂM "&amp;NămKH</f>
        <v>GIAO CHO VIỆN HÀN LÂM QUẢN LÝ NĂM 2022</v>
      </c>
      <c r="B5" s="533"/>
      <c r="C5" s="533"/>
      <c r="D5" s="533"/>
      <c r="E5" s="533"/>
      <c r="F5" s="533"/>
      <c r="G5" s="533"/>
      <c r="H5" s="533"/>
      <c r="I5" s="533"/>
      <c r="J5" s="533"/>
      <c r="K5" s="533"/>
      <c r="L5" s="533"/>
      <c r="M5" s="533"/>
    </row>
    <row r="6" spans="1:13" ht="15.75" customHeight="1">
      <c r="A6" s="534" t="str">
        <f>"(Biểu yêu cầu của Bộ KHCN kèm theo Công văn số "&amp;CVcuaBKHCN&amp;")"</f>
        <v>(Biểu yêu cầu của Bộ KHCN kèm theo Công văn số ……../BKHCN-KHTC ngày ….../…../2021)</v>
      </c>
      <c r="B6" s="534"/>
      <c r="C6" s="534"/>
      <c r="D6" s="534"/>
      <c r="E6" s="534"/>
      <c r="F6" s="534"/>
      <c r="G6" s="534"/>
      <c r="H6" s="534"/>
      <c r="I6" s="534"/>
      <c r="J6" s="534"/>
      <c r="K6" s="534"/>
      <c r="L6" s="534"/>
      <c r="M6" s="534"/>
    </row>
    <row r="7" spans="1:13">
      <c r="J7" s="146"/>
    </row>
    <row r="8" spans="1:13" s="10" customFormat="1" ht="33" customHeight="1">
      <c r="A8" s="460" t="s">
        <v>86</v>
      </c>
      <c r="B8" s="460" t="s">
        <v>1</v>
      </c>
      <c r="C8" s="460" t="s">
        <v>216</v>
      </c>
      <c r="D8" s="461" t="s">
        <v>610</v>
      </c>
      <c r="E8" s="529"/>
      <c r="F8" s="460" t="s">
        <v>283</v>
      </c>
      <c r="G8" s="506" t="s">
        <v>565</v>
      </c>
      <c r="H8" s="507"/>
      <c r="I8" s="507"/>
      <c r="J8" s="507"/>
      <c r="K8" s="507"/>
      <c r="L8" s="507"/>
      <c r="M8" s="508"/>
    </row>
    <row r="9" spans="1:13" s="10" customFormat="1" ht="21" customHeight="1">
      <c r="A9" s="464"/>
      <c r="B9" s="464"/>
      <c r="C9" s="464"/>
      <c r="D9" s="460" t="s">
        <v>84</v>
      </c>
      <c r="E9" s="460" t="s">
        <v>85</v>
      </c>
      <c r="F9" s="464"/>
      <c r="G9" s="460" t="s">
        <v>4</v>
      </c>
      <c r="H9" s="506" t="s">
        <v>400</v>
      </c>
      <c r="I9" s="507"/>
      <c r="J9" s="507"/>
      <c r="K9" s="508"/>
      <c r="L9" s="506" t="s">
        <v>562</v>
      </c>
      <c r="M9" s="508"/>
    </row>
    <row r="10" spans="1:13" s="10" customFormat="1" ht="63">
      <c r="A10" s="474"/>
      <c r="B10" s="474"/>
      <c r="C10" s="474"/>
      <c r="D10" s="474"/>
      <c r="E10" s="474"/>
      <c r="F10" s="474"/>
      <c r="G10" s="474"/>
      <c r="H10" s="373" t="s">
        <v>4</v>
      </c>
      <c r="I10" s="373" t="str">
        <f>"Đã bố trí đến hết năm " &amp;Năm</f>
        <v>Đã bố trí đến hết năm 2021</v>
      </c>
      <c r="J10" s="373" t="str">
        <f>"Năm " &amp;NămKH</f>
        <v>Năm 2022</v>
      </c>
      <c r="K10" s="377" t="s">
        <v>566</v>
      </c>
      <c r="L10" s="373" t="s">
        <v>567</v>
      </c>
      <c r="M10" s="377" t="str">
        <f>"Dự kiến thực hiện năm " &amp;NămKH</f>
        <v>Dự kiến thực hiện năm 2022</v>
      </c>
    </row>
    <row r="11" spans="1:13" s="10" customFormat="1">
      <c r="A11" s="17" t="s">
        <v>67</v>
      </c>
      <c r="B11" s="17" t="s">
        <v>68</v>
      </c>
      <c r="C11" s="17" t="s">
        <v>69</v>
      </c>
      <c r="D11" s="17" t="s">
        <v>70</v>
      </c>
      <c r="E11" s="17" t="s">
        <v>71</v>
      </c>
      <c r="F11" s="17" t="s">
        <v>72</v>
      </c>
      <c r="G11" s="17" t="s">
        <v>73</v>
      </c>
      <c r="H11" s="17" t="s">
        <v>74</v>
      </c>
      <c r="I11" s="17" t="s">
        <v>75</v>
      </c>
      <c r="J11" s="17" t="s">
        <v>76</v>
      </c>
      <c r="K11" s="17" t="s">
        <v>77</v>
      </c>
      <c r="L11" s="17" t="s">
        <v>563</v>
      </c>
      <c r="M11" s="17" t="s">
        <v>564</v>
      </c>
    </row>
    <row r="12" spans="1:13" s="10" customFormat="1" ht="15.75" customHeight="1">
      <c r="A12" s="191" t="str">
        <f>"A. CÁC ĐỀ TÀI CHUYỂN TIẾP SANG NĂM "&amp;NămKH</f>
        <v>A. CÁC ĐỀ TÀI CHUYỂN TIẾP SANG NĂM 2022</v>
      </c>
      <c r="B12" s="191"/>
      <c r="C12" s="191"/>
      <c r="D12" s="191"/>
      <c r="E12" s="191"/>
      <c r="F12" s="191"/>
      <c r="G12" s="191"/>
      <c r="H12" s="191"/>
      <c r="I12" s="191"/>
      <c r="J12" s="191"/>
      <c r="K12" s="391"/>
      <c r="L12" s="391"/>
      <c r="M12" s="391"/>
    </row>
    <row r="13" spans="1:13" ht="15.75" customHeight="1">
      <c r="A13" s="34" t="s">
        <v>103</v>
      </c>
      <c r="B13" s="538" t="s">
        <v>104</v>
      </c>
      <c r="C13" s="538"/>
      <c r="D13" s="13"/>
      <c r="E13" s="3"/>
      <c r="F13" s="3"/>
      <c r="G13" s="3"/>
      <c r="H13" s="3"/>
      <c r="I13" s="3"/>
      <c r="J13" s="3"/>
      <c r="K13" s="379"/>
      <c r="L13" s="379"/>
      <c r="M13" s="379"/>
    </row>
    <row r="14" spans="1:13" ht="15.75">
      <c r="A14" s="3">
        <v>1</v>
      </c>
      <c r="B14" s="7" t="s">
        <v>8</v>
      </c>
      <c r="C14" s="5"/>
      <c r="D14" s="5"/>
      <c r="E14" s="6"/>
      <c r="F14" s="6"/>
      <c r="G14" s="6"/>
      <c r="H14" s="6"/>
      <c r="I14" s="6"/>
      <c r="J14" s="6"/>
      <c r="K14" s="379"/>
      <c r="L14" s="379"/>
      <c r="M14" s="379"/>
    </row>
    <row r="15" spans="1:13" ht="15.75">
      <c r="A15" s="3">
        <v>2</v>
      </c>
      <c r="B15" s="7" t="s">
        <v>8</v>
      </c>
      <c r="C15" s="5"/>
      <c r="D15" s="5"/>
      <c r="E15" s="6"/>
      <c r="F15" s="6"/>
      <c r="G15" s="6"/>
      <c r="H15" s="6"/>
      <c r="I15" s="6"/>
      <c r="J15" s="6"/>
      <c r="K15" s="379"/>
      <c r="L15" s="379"/>
      <c r="M15" s="379"/>
    </row>
    <row r="16" spans="1:13" ht="15.75" customHeight="1">
      <c r="A16" s="34" t="s">
        <v>105</v>
      </c>
      <c r="B16" s="538" t="s">
        <v>104</v>
      </c>
      <c r="C16" s="538"/>
      <c r="D16" s="13"/>
      <c r="E16" s="3"/>
      <c r="F16" s="3"/>
      <c r="G16" s="3"/>
      <c r="H16" s="3"/>
      <c r="I16" s="3"/>
      <c r="J16" s="3"/>
      <c r="K16" s="379"/>
      <c r="L16" s="379"/>
      <c r="M16" s="379"/>
    </row>
    <row r="17" spans="1:13" ht="15.75">
      <c r="A17" s="3">
        <v>1</v>
      </c>
      <c r="B17" s="7" t="s">
        <v>8</v>
      </c>
      <c r="C17" s="5"/>
      <c r="D17" s="5"/>
      <c r="E17" s="6"/>
      <c r="F17" s="6"/>
      <c r="G17" s="6"/>
      <c r="H17" s="6"/>
      <c r="I17" s="6"/>
      <c r="J17" s="6"/>
      <c r="K17" s="379"/>
      <c r="L17" s="379"/>
      <c r="M17" s="379"/>
    </row>
    <row r="18" spans="1:13" ht="15.75">
      <c r="A18" s="3">
        <v>2</v>
      </c>
      <c r="B18" s="7" t="s">
        <v>8</v>
      </c>
      <c r="C18" s="5"/>
      <c r="D18" s="5"/>
      <c r="E18" s="6"/>
      <c r="F18" s="6"/>
      <c r="G18" s="6"/>
      <c r="H18" s="6"/>
      <c r="I18" s="6"/>
      <c r="J18" s="6"/>
      <c r="K18" s="379"/>
      <c r="L18" s="379"/>
      <c r="M18" s="379"/>
    </row>
    <row r="19" spans="1:13" ht="15.75">
      <c r="A19" s="536" t="s">
        <v>4</v>
      </c>
      <c r="B19" s="537"/>
      <c r="C19" s="5"/>
      <c r="D19" s="5"/>
      <c r="E19" s="6"/>
      <c r="F19" s="6"/>
      <c r="G19" s="6"/>
      <c r="H19" s="6"/>
      <c r="I19" s="6"/>
      <c r="J19" s="6"/>
      <c r="K19" s="379"/>
      <c r="L19" s="379"/>
      <c r="M19" s="379"/>
    </row>
    <row r="20" spans="1:13" s="188" customFormat="1" ht="15.75" customHeight="1">
      <c r="A20" s="539" t="str">
        <f>"B. CÁC NHIỆM VỤ MỚI THỰC HIỆN NĂM "&amp;NămKH&amp;" (ghi rõ QĐ phê duyệt)"</f>
        <v>B. CÁC NHIỆM VỤ MỚI THỰC HIỆN NĂM 2022 (ghi rõ QĐ phê duyệt)</v>
      </c>
      <c r="B20" s="540"/>
      <c r="C20" s="540"/>
      <c r="D20" s="186"/>
      <c r="E20" s="187"/>
      <c r="F20" s="187"/>
      <c r="G20" s="187"/>
      <c r="H20" s="187"/>
      <c r="I20" s="187"/>
      <c r="J20" s="187"/>
      <c r="K20" s="392"/>
      <c r="L20" s="392"/>
      <c r="M20" s="392"/>
    </row>
    <row r="21" spans="1:13" s="38" customFormat="1" ht="15.75" customHeight="1">
      <c r="A21" s="35" t="s">
        <v>103</v>
      </c>
      <c r="B21" s="535" t="s">
        <v>104</v>
      </c>
      <c r="C21" s="535"/>
      <c r="D21" s="36"/>
      <c r="E21" s="37"/>
      <c r="F21" s="37"/>
      <c r="G21" s="37"/>
      <c r="H21" s="37"/>
      <c r="I21" s="37"/>
      <c r="J21" s="37"/>
      <c r="K21" s="393"/>
      <c r="L21" s="393"/>
      <c r="M21" s="393"/>
    </row>
    <row r="22" spans="1:13" ht="15.75">
      <c r="A22" s="39">
        <v>1</v>
      </c>
      <c r="B22" s="40" t="s">
        <v>8</v>
      </c>
      <c r="C22" s="40"/>
      <c r="D22" s="5"/>
      <c r="E22" s="6"/>
      <c r="F22" s="6"/>
      <c r="G22" s="6"/>
      <c r="H22" s="6"/>
      <c r="I22" s="6"/>
      <c r="J22" s="6"/>
      <c r="K22" s="379"/>
      <c r="L22" s="379"/>
      <c r="M22" s="379"/>
    </row>
    <row r="23" spans="1:13" ht="15.75">
      <c r="A23" s="39">
        <v>2</v>
      </c>
      <c r="B23" s="40" t="s">
        <v>8</v>
      </c>
      <c r="C23" s="40"/>
      <c r="D23" s="5"/>
      <c r="E23" s="6"/>
      <c r="F23" s="6"/>
      <c r="G23" s="6"/>
      <c r="H23" s="6"/>
      <c r="I23" s="6"/>
      <c r="J23" s="6"/>
      <c r="K23" s="379"/>
      <c r="L23" s="379"/>
      <c r="M23" s="379"/>
    </row>
    <row r="24" spans="1:13" s="38" customFormat="1" ht="15.75" customHeight="1">
      <c r="A24" s="35" t="s">
        <v>105</v>
      </c>
      <c r="B24" s="535" t="s">
        <v>104</v>
      </c>
      <c r="C24" s="535"/>
      <c r="D24" s="36"/>
      <c r="E24" s="37"/>
      <c r="F24" s="37"/>
      <c r="G24" s="37"/>
      <c r="H24" s="37"/>
      <c r="I24" s="37"/>
      <c r="J24" s="37"/>
      <c r="K24" s="393"/>
      <c r="L24" s="393"/>
      <c r="M24" s="393"/>
    </row>
    <row r="25" spans="1:13" ht="15.75">
      <c r="A25" s="39">
        <v>1</v>
      </c>
      <c r="B25" s="40" t="s">
        <v>8</v>
      </c>
      <c r="C25" s="40"/>
      <c r="D25" s="5"/>
      <c r="E25" s="6"/>
      <c r="F25" s="6"/>
      <c r="G25" s="6"/>
      <c r="H25" s="6"/>
      <c r="I25" s="6"/>
      <c r="J25" s="6"/>
      <c r="K25" s="379"/>
      <c r="L25" s="379"/>
      <c r="M25" s="379"/>
    </row>
    <row r="26" spans="1:13" ht="15.75">
      <c r="A26" s="39">
        <v>2</v>
      </c>
      <c r="B26" s="40" t="s">
        <v>8</v>
      </c>
      <c r="C26" s="40"/>
      <c r="D26" s="5"/>
      <c r="E26" s="6"/>
      <c r="F26" s="6"/>
      <c r="G26" s="6"/>
      <c r="H26" s="6"/>
      <c r="I26" s="6"/>
      <c r="J26" s="6"/>
      <c r="K26" s="379"/>
      <c r="L26" s="379"/>
      <c r="M26" s="379"/>
    </row>
    <row r="27" spans="1:13" ht="15.75">
      <c r="A27" s="536" t="s">
        <v>4</v>
      </c>
      <c r="B27" s="537"/>
      <c r="C27" s="5"/>
      <c r="D27" s="5"/>
      <c r="E27" s="6"/>
      <c r="F27" s="6"/>
      <c r="G27" s="6"/>
      <c r="H27" s="6"/>
      <c r="I27" s="6"/>
      <c r="J27" s="6"/>
      <c r="K27" s="379"/>
      <c r="L27" s="379"/>
      <c r="M27" s="379"/>
    </row>
    <row r="29" spans="1:13" ht="16.5">
      <c r="A29" s="352" t="s">
        <v>627</v>
      </c>
      <c r="I29" s="14" t="str">
        <f>"........,  ngày ...  tháng... năm "&amp;Năm</f>
        <v>........,  ngày ...  tháng... năm 2021</v>
      </c>
      <c r="J29" s="14"/>
      <c r="K29" s="411"/>
    </row>
    <row r="30" spans="1:13" ht="16.5">
      <c r="I30" s="466" t="s">
        <v>49</v>
      </c>
      <c r="J30" s="466"/>
      <c r="K30" s="375"/>
    </row>
    <row r="31" spans="1:13" ht="15.75">
      <c r="I31" s="467" t="s">
        <v>50</v>
      </c>
      <c r="J31" s="467"/>
      <c r="K31" s="376"/>
    </row>
  </sheetData>
  <mergeCells count="25">
    <mergeCell ref="I31:J31"/>
    <mergeCell ref="I30:J30"/>
    <mergeCell ref="A8:A10"/>
    <mergeCell ref="B8:B10"/>
    <mergeCell ref="C8:C10"/>
    <mergeCell ref="D9:D10"/>
    <mergeCell ref="E9:E10"/>
    <mergeCell ref="G9:G10"/>
    <mergeCell ref="B21:C21"/>
    <mergeCell ref="A27:B27"/>
    <mergeCell ref="B13:C13"/>
    <mergeCell ref="B16:C16"/>
    <mergeCell ref="A19:B19"/>
    <mergeCell ref="A20:C20"/>
    <mergeCell ref="B24:C24"/>
    <mergeCell ref="L1:M1"/>
    <mergeCell ref="D8:E8"/>
    <mergeCell ref="F8:F10"/>
    <mergeCell ref="A3:M3"/>
    <mergeCell ref="A4:M4"/>
    <mergeCell ref="A5:M5"/>
    <mergeCell ref="A6:M6"/>
    <mergeCell ref="G8:M8"/>
    <mergeCell ref="H9:K9"/>
    <mergeCell ref="L9:M9"/>
  </mergeCells>
  <printOptions horizontalCentered="1"/>
  <pageMargins left="0" right="0" top="0.39370078740157483" bottom="0.19685039370078741" header="0.31496062992125984" footer="0.15748031496062992"/>
  <pageSetup paperSize="9" scale="94" firstPageNumber="15" orientation="landscape" useFirstPageNumber="1" r:id="rId1"/>
  <headerFooter>
    <oddFooter>&amp;R&amp;P</oddFooter>
  </headerFooter>
  <ignoredErrors>
    <ignoredError sqref="A11:E11 F11"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55"/>
  <sheetViews>
    <sheetView zoomScale="70" zoomScaleNormal="70" workbookViewId="0">
      <selection activeCell="I22" sqref="I22"/>
    </sheetView>
  </sheetViews>
  <sheetFormatPr defaultColWidth="9" defaultRowHeight="15.75"/>
  <cols>
    <col min="1" max="1" width="4.875" style="18" customWidth="1"/>
    <col min="2" max="2" width="29" style="18" customWidth="1"/>
    <col min="3" max="3" width="14.375" style="18" customWidth="1"/>
    <col min="4" max="4" width="10.875" style="18" customWidth="1"/>
    <col min="5" max="5" width="10.625" style="18" customWidth="1"/>
    <col min="6" max="7" width="8.875" style="18" customWidth="1"/>
    <col min="8" max="10" width="13.625" style="18" customWidth="1"/>
    <col min="11" max="16384" width="9" style="18"/>
  </cols>
  <sheetData>
    <row r="1" spans="1:13" s="19" customFormat="1" ht="17.25" customHeight="1">
      <c r="A1" s="1" t="s">
        <v>116</v>
      </c>
      <c r="J1" s="335" t="s">
        <v>419</v>
      </c>
      <c r="K1" s="1"/>
    </row>
    <row r="2" spans="1:13" s="19" customFormat="1" ht="14.25" customHeight="1">
      <c r="A2" s="1"/>
      <c r="M2" s="1"/>
    </row>
    <row r="3" spans="1:13" ht="18.75">
      <c r="A3" s="469" t="str">
        <f>"KẾ HOẠCH VỐN ĐẦU TƯ PHÁT TRIỂN KHCN NĂM "&amp;NămKH</f>
        <v>KẾ HOẠCH VỐN ĐẦU TƯ PHÁT TRIỂN KHCN NĂM 2022</v>
      </c>
      <c r="B3" s="454"/>
      <c r="C3" s="454"/>
      <c r="D3" s="454"/>
      <c r="E3" s="454"/>
      <c r="F3" s="454"/>
      <c r="G3" s="454"/>
      <c r="H3" s="454"/>
      <c r="I3" s="454"/>
      <c r="J3" s="454"/>
    </row>
    <row r="4" spans="1:13">
      <c r="A4" s="20"/>
      <c r="B4" s="20"/>
      <c r="C4" s="20"/>
      <c r="D4" s="20"/>
      <c r="E4" s="20"/>
      <c r="F4" s="20"/>
      <c r="G4" s="20"/>
      <c r="H4" s="20"/>
      <c r="I4" s="20"/>
      <c r="J4" s="20"/>
    </row>
    <row r="5" spans="1:13" s="21" customFormat="1">
      <c r="A5" s="459" t="s">
        <v>86</v>
      </c>
      <c r="B5" s="459" t="s">
        <v>106</v>
      </c>
      <c r="C5" s="460" t="s">
        <v>107</v>
      </c>
      <c r="D5" s="460" t="s">
        <v>108</v>
      </c>
      <c r="E5" s="460" t="s">
        <v>109</v>
      </c>
      <c r="F5" s="461" t="s">
        <v>597</v>
      </c>
      <c r="G5" s="529"/>
      <c r="H5" s="459" t="s">
        <v>102</v>
      </c>
      <c r="I5" s="459"/>
      <c r="J5" s="459"/>
    </row>
    <row r="6" spans="1:13" s="21" customFormat="1" ht="47.25">
      <c r="A6" s="460"/>
      <c r="B6" s="460"/>
      <c r="C6" s="474"/>
      <c r="D6" s="474"/>
      <c r="E6" s="474"/>
      <c r="F6" s="170" t="s">
        <v>110</v>
      </c>
      <c r="G6" s="170" t="s">
        <v>111</v>
      </c>
      <c r="H6" s="12" t="s">
        <v>112</v>
      </c>
      <c r="I6" s="12" t="str">
        <f>"Kinh phí được phân bổ luỹ kế hết năm "&amp;Năm</f>
        <v>Kinh phí được phân bổ luỹ kế hết năm 2021</v>
      </c>
      <c r="J6" s="12" t="str">
        <f>"Kế hoạch vốn năm "&amp;NămKH</f>
        <v>Kế hoạch vốn năm 2022</v>
      </c>
    </row>
    <row r="7" spans="1:13" s="21" customFormat="1">
      <c r="A7" s="17" t="s">
        <v>67</v>
      </c>
      <c r="B7" s="17" t="s">
        <v>68</v>
      </c>
      <c r="C7" s="17" t="s">
        <v>69</v>
      </c>
      <c r="D7" s="17" t="s">
        <v>70</v>
      </c>
      <c r="E7" s="17" t="s">
        <v>71</v>
      </c>
      <c r="F7" s="17" t="s">
        <v>72</v>
      </c>
      <c r="G7" s="17" t="s">
        <v>73</v>
      </c>
      <c r="H7" s="17" t="s">
        <v>74</v>
      </c>
      <c r="I7" s="17" t="s">
        <v>75</v>
      </c>
      <c r="J7" s="17" t="s">
        <v>76</v>
      </c>
    </row>
    <row r="8" spans="1:13" s="24" customFormat="1">
      <c r="A8" s="22" t="s">
        <v>37</v>
      </c>
      <c r="B8" s="5" t="s">
        <v>89</v>
      </c>
      <c r="C8" s="5"/>
      <c r="D8" s="5"/>
      <c r="E8" s="5"/>
      <c r="F8" s="7"/>
      <c r="G8" s="7"/>
      <c r="H8" s="7"/>
      <c r="I8" s="23"/>
      <c r="J8" s="23"/>
    </row>
    <row r="9" spans="1:13" s="24" customFormat="1">
      <c r="A9" s="25">
        <v>1</v>
      </c>
      <c r="B9" s="18" t="s">
        <v>91</v>
      </c>
      <c r="C9" s="18"/>
      <c r="D9" s="18"/>
      <c r="E9" s="18"/>
      <c r="F9" s="7"/>
      <c r="G9" s="7"/>
      <c r="H9" s="7"/>
      <c r="I9" s="23"/>
      <c r="J9" s="23"/>
    </row>
    <row r="10" spans="1:13" s="24" customFormat="1">
      <c r="A10" s="25">
        <v>2</v>
      </c>
      <c r="B10" s="7"/>
      <c r="C10" s="7"/>
      <c r="D10" s="7"/>
      <c r="E10" s="7"/>
      <c r="F10" s="7"/>
      <c r="G10" s="7"/>
      <c r="H10" s="7"/>
      <c r="I10" s="23"/>
      <c r="J10" s="23"/>
    </row>
    <row r="11" spans="1:13" s="24" customFormat="1">
      <c r="A11" s="22" t="s">
        <v>38</v>
      </c>
      <c r="B11" s="5" t="s">
        <v>90</v>
      </c>
      <c r="C11" s="5"/>
      <c r="D11" s="5"/>
      <c r="E11" s="5"/>
      <c r="F11" s="7"/>
      <c r="G11" s="7"/>
      <c r="H11" s="7"/>
      <c r="I11" s="23"/>
      <c r="J11" s="23"/>
    </row>
    <row r="12" spans="1:13" s="24" customFormat="1">
      <c r="A12" s="25">
        <v>1</v>
      </c>
      <c r="B12" s="18" t="s">
        <v>91</v>
      </c>
      <c r="C12" s="18"/>
      <c r="D12" s="18"/>
      <c r="E12" s="18"/>
      <c r="F12" s="7"/>
      <c r="G12" s="7"/>
      <c r="H12" s="7"/>
      <c r="I12" s="23"/>
      <c r="J12" s="23"/>
    </row>
    <row r="13" spans="1:13" s="24" customFormat="1">
      <c r="A13" s="25">
        <v>2</v>
      </c>
      <c r="B13" s="7"/>
      <c r="C13" s="7"/>
      <c r="D13" s="7"/>
      <c r="E13" s="7"/>
      <c r="F13" s="7"/>
      <c r="G13" s="7"/>
      <c r="H13" s="7"/>
      <c r="I13" s="23"/>
      <c r="J13" s="23"/>
    </row>
    <row r="14" spans="1:13" s="24" customFormat="1">
      <c r="A14" s="18"/>
    </row>
    <row r="15" spans="1:13" s="24" customFormat="1" ht="16.5">
      <c r="A15" s="29"/>
      <c r="B15" s="29"/>
      <c r="C15" s="29"/>
      <c r="D15" s="29"/>
      <c r="E15" s="29"/>
      <c r="F15" s="14"/>
      <c r="G15" s="14"/>
      <c r="H15" s="465" t="str">
        <f>"............,  ngày ...  tháng  ... năm "&amp;Năm</f>
        <v>............,  ngày ...  tháng  ... năm 2021</v>
      </c>
      <c r="I15" s="465"/>
      <c r="J15" s="465"/>
      <c r="K15" s="16"/>
    </row>
    <row r="16" spans="1:13" s="24" customFormat="1" ht="15.75" customHeight="1">
      <c r="A16" s="29"/>
      <c r="B16" s="29"/>
      <c r="C16" s="29"/>
      <c r="D16" s="29"/>
      <c r="E16" s="29"/>
      <c r="F16" s="15"/>
      <c r="G16" s="15"/>
      <c r="H16" s="466" t="s">
        <v>49</v>
      </c>
      <c r="I16" s="466"/>
      <c r="J16" s="466"/>
      <c r="K16" s="26"/>
    </row>
    <row r="17" spans="1:11" s="24" customFormat="1">
      <c r="A17" s="18"/>
      <c r="F17" s="16"/>
      <c r="G17" s="16"/>
      <c r="H17" s="467" t="s">
        <v>50</v>
      </c>
      <c r="I17" s="467"/>
      <c r="J17" s="467"/>
      <c r="K17" s="16"/>
    </row>
    <row r="18" spans="1:11" s="24" customFormat="1">
      <c r="A18" s="18"/>
    </row>
    <row r="19" spans="1:11" s="24" customFormat="1">
      <c r="A19" s="18"/>
    </row>
    <row r="20" spans="1:11" s="24" customFormat="1">
      <c r="A20" s="18"/>
    </row>
    <row r="21" spans="1:11" s="24" customFormat="1">
      <c r="A21" s="18"/>
    </row>
    <row r="22" spans="1:11" s="24" customFormat="1">
      <c r="A22" s="18"/>
    </row>
    <row r="23" spans="1:11" s="24" customFormat="1">
      <c r="A23" s="18"/>
    </row>
    <row r="24" spans="1:11" s="24" customFormat="1" ht="15.75" customHeight="1">
      <c r="A24" s="41"/>
      <c r="B24" s="29"/>
      <c r="C24" s="29"/>
      <c r="D24" s="29"/>
      <c r="E24" s="29"/>
      <c r="F24" s="29"/>
      <c r="G24" s="29"/>
      <c r="H24" s="29"/>
      <c r="I24" s="29"/>
      <c r="J24" s="29"/>
    </row>
    <row r="25" spans="1:11" s="24" customFormat="1" ht="15.75" customHeight="1">
      <c r="A25" s="29"/>
      <c r="B25" s="29"/>
      <c r="C25" s="29"/>
      <c r="D25" s="29"/>
      <c r="E25" s="29"/>
      <c r="F25" s="29"/>
      <c r="G25" s="29"/>
      <c r="H25" s="29"/>
      <c r="I25" s="29"/>
      <c r="J25" s="29"/>
    </row>
    <row r="26" spans="1:11" s="24" customFormat="1">
      <c r="A26" s="18"/>
    </row>
    <row r="27" spans="1:11" s="24" customFormat="1">
      <c r="A27" s="18"/>
    </row>
    <row r="28" spans="1:11" s="24" customFormat="1">
      <c r="A28" s="18"/>
    </row>
    <row r="29" spans="1:11" s="24" customFormat="1">
      <c r="A29" s="18"/>
    </row>
    <row r="30" spans="1:11" s="24" customFormat="1">
      <c r="A30" s="18"/>
    </row>
    <row r="31" spans="1:11" s="24" customFormat="1">
      <c r="A31" s="18"/>
    </row>
    <row r="32" spans="1:11" s="24" customFormat="1">
      <c r="A32" s="18"/>
    </row>
    <row r="33" spans="1:1" s="24" customFormat="1">
      <c r="A33" s="18"/>
    </row>
    <row r="34" spans="1:1" s="24" customFormat="1">
      <c r="A34" s="18"/>
    </row>
    <row r="35" spans="1:1" s="24" customFormat="1">
      <c r="A35" s="18"/>
    </row>
    <row r="36" spans="1:1" s="24" customFormat="1">
      <c r="A36" s="18"/>
    </row>
    <row r="37" spans="1:1" s="24" customFormat="1">
      <c r="A37" s="18"/>
    </row>
    <row r="38" spans="1:1" s="24" customFormat="1">
      <c r="A38" s="18"/>
    </row>
    <row r="39" spans="1:1" s="24" customFormat="1">
      <c r="A39" s="18"/>
    </row>
    <row r="40" spans="1:1" s="24" customFormat="1">
      <c r="A40" s="18"/>
    </row>
    <row r="41" spans="1:1" s="24" customFormat="1">
      <c r="A41" s="18"/>
    </row>
    <row r="42" spans="1:1" s="24" customFormat="1">
      <c r="A42" s="18"/>
    </row>
    <row r="43" spans="1:1" s="24" customFormat="1">
      <c r="A43" s="18"/>
    </row>
    <row r="44" spans="1:1" s="24" customFormat="1">
      <c r="A44" s="18"/>
    </row>
    <row r="45" spans="1:1" s="24" customFormat="1">
      <c r="A45" s="18"/>
    </row>
    <row r="46" spans="1:1" s="24" customFormat="1">
      <c r="A46" s="18"/>
    </row>
    <row r="47" spans="1:1" s="24" customFormat="1">
      <c r="A47" s="18"/>
    </row>
    <row r="48" spans="1:1" s="24" customFormat="1">
      <c r="A48" s="18"/>
    </row>
    <row r="49" spans="1:1" s="24" customFormat="1">
      <c r="A49" s="18"/>
    </row>
    <row r="50" spans="1:1" s="24" customFormat="1">
      <c r="A50" s="18"/>
    </row>
    <row r="51" spans="1:1" s="24" customFormat="1">
      <c r="A51" s="18"/>
    </row>
    <row r="52" spans="1:1" s="24" customFormat="1">
      <c r="A52" s="18"/>
    </row>
    <row r="53" spans="1:1" s="24" customFormat="1">
      <c r="A53" s="18"/>
    </row>
    <row r="54" spans="1:1" s="24" customFormat="1">
      <c r="A54" s="18"/>
    </row>
    <row r="55" spans="1:1" s="24" customFormat="1">
      <c r="A55" s="18"/>
    </row>
  </sheetData>
  <mergeCells count="11">
    <mergeCell ref="H15:J15"/>
    <mergeCell ref="H16:J16"/>
    <mergeCell ref="H17:J17"/>
    <mergeCell ref="A3:J3"/>
    <mergeCell ref="A5:A6"/>
    <mergeCell ref="B5:B6"/>
    <mergeCell ref="C5:C6"/>
    <mergeCell ref="D5:D6"/>
    <mergeCell ref="E5:E6"/>
    <mergeCell ref="F5:G5"/>
    <mergeCell ref="H5:J5"/>
  </mergeCells>
  <printOptions horizontalCentered="1"/>
  <pageMargins left="0" right="0" top="0.78740157480314965" bottom="0.19685039370078741" header="0.31496062992125984" footer="0.15748031496062992"/>
  <pageSetup paperSize="9" firstPageNumber="16" orientation="landscape" useFirstPageNumber="1" r:id="rId1"/>
  <headerFooter>
    <oddFooter>&amp;R&amp;P</oddFooter>
  </headerFooter>
  <ignoredErrors>
    <ignoredError sqref="A7:J7"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17"/>
  <sheetViews>
    <sheetView zoomScale="70" zoomScaleNormal="70" workbookViewId="0">
      <selection activeCell="I22" sqref="I22"/>
    </sheetView>
  </sheetViews>
  <sheetFormatPr defaultColWidth="9" defaultRowHeight="15.75"/>
  <cols>
    <col min="1" max="1" width="4.875" style="18" customWidth="1"/>
    <col min="2" max="2" width="33.125" style="18" customWidth="1"/>
    <col min="3" max="4" width="8.875" style="18" customWidth="1"/>
    <col min="5" max="5" width="9.75" style="18" customWidth="1"/>
    <col min="6" max="6" width="10.25" style="18" customWidth="1"/>
    <col min="7" max="7" width="11.375" style="18" customWidth="1"/>
    <col min="8" max="8" width="28.5" style="18" customWidth="1"/>
    <col min="9" max="16384" width="9" style="18"/>
  </cols>
  <sheetData>
    <row r="1" spans="1:11" s="19" customFormat="1" ht="17.25" customHeight="1">
      <c r="A1" s="1" t="s">
        <v>116</v>
      </c>
      <c r="H1" s="343" t="s">
        <v>420</v>
      </c>
      <c r="I1" s="1"/>
    </row>
    <row r="2" spans="1:11" s="19" customFormat="1" ht="14.25" customHeight="1">
      <c r="A2" s="1"/>
      <c r="K2" s="1"/>
    </row>
    <row r="3" spans="1:11" ht="18.75">
      <c r="A3" s="454" t="str">
        <f>"KẾ HOẠCH TĂNG CƯỜNG THIẾT BỊ NĂM "&amp;NămKH</f>
        <v>KẾ HOẠCH TĂNG CƯỜNG THIẾT BỊ NĂM 2022</v>
      </c>
      <c r="B3" s="454"/>
      <c r="C3" s="454"/>
      <c r="D3" s="454"/>
      <c r="E3" s="454"/>
      <c r="F3" s="454"/>
      <c r="G3" s="454"/>
      <c r="H3" s="454"/>
    </row>
    <row r="4" spans="1:11">
      <c r="A4" s="20"/>
      <c r="B4" s="20"/>
      <c r="C4" s="20"/>
      <c r="D4" s="20"/>
      <c r="E4" s="20"/>
      <c r="F4" s="20"/>
      <c r="G4" s="20"/>
      <c r="H4" s="20"/>
    </row>
    <row r="5" spans="1:11" s="21" customFormat="1">
      <c r="A5" s="459" t="s">
        <v>86</v>
      </c>
      <c r="B5" s="459" t="s">
        <v>88</v>
      </c>
      <c r="C5" s="461" t="s">
        <v>83</v>
      </c>
      <c r="D5" s="529"/>
      <c r="E5" s="459" t="s">
        <v>36</v>
      </c>
      <c r="F5" s="459"/>
      <c r="G5" s="459"/>
      <c r="H5" s="460" t="s">
        <v>55</v>
      </c>
    </row>
    <row r="6" spans="1:11" s="21" customFormat="1">
      <c r="A6" s="460"/>
      <c r="B6" s="460"/>
      <c r="C6" s="281" t="s">
        <v>84</v>
      </c>
      <c r="D6" s="281" t="s">
        <v>85</v>
      </c>
      <c r="E6" s="281" t="s">
        <v>4</v>
      </c>
      <c r="F6" s="281" t="s">
        <v>5</v>
      </c>
      <c r="G6" s="281" t="str">
        <f>"Năm "&amp;NămKH</f>
        <v>Năm 2022</v>
      </c>
      <c r="H6" s="464"/>
    </row>
    <row r="7" spans="1:11" s="21" customFormat="1">
      <c r="A7" s="17" t="s">
        <v>67</v>
      </c>
      <c r="B7" s="17" t="s">
        <v>68</v>
      </c>
      <c r="C7" s="17" t="s">
        <v>69</v>
      </c>
      <c r="D7" s="17" t="s">
        <v>70</v>
      </c>
      <c r="E7" s="17" t="s">
        <v>71</v>
      </c>
      <c r="F7" s="17" t="s">
        <v>72</v>
      </c>
      <c r="G7" s="17" t="s">
        <v>73</v>
      </c>
      <c r="H7" s="17" t="s">
        <v>74</v>
      </c>
    </row>
    <row r="8" spans="1:11">
      <c r="A8" s="22" t="s">
        <v>37</v>
      </c>
      <c r="B8" s="279" t="s">
        <v>89</v>
      </c>
      <c r="C8" s="280"/>
      <c r="D8" s="280"/>
      <c r="E8" s="280"/>
      <c r="F8" s="23"/>
      <c r="G8" s="23"/>
      <c r="H8" s="23"/>
    </row>
    <row r="9" spans="1:11">
      <c r="A9" s="25">
        <v>1</v>
      </c>
      <c r="B9" s="18" t="s">
        <v>91</v>
      </c>
      <c r="C9" s="280"/>
      <c r="D9" s="280"/>
      <c r="E9" s="280"/>
      <c r="F9" s="23"/>
      <c r="G9" s="23"/>
      <c r="H9" s="23"/>
    </row>
    <row r="10" spans="1:11">
      <c r="A10" s="25">
        <v>2</v>
      </c>
      <c r="B10" s="280"/>
      <c r="C10" s="280"/>
      <c r="D10" s="280"/>
      <c r="E10" s="280"/>
      <c r="F10" s="23"/>
      <c r="G10" s="23"/>
      <c r="H10" s="23"/>
    </row>
    <row r="11" spans="1:11">
      <c r="A11" s="22" t="s">
        <v>38</v>
      </c>
      <c r="B11" s="279" t="s">
        <v>90</v>
      </c>
      <c r="C11" s="280"/>
      <c r="D11" s="280"/>
      <c r="E11" s="280"/>
      <c r="F11" s="23"/>
      <c r="G11" s="23"/>
      <c r="H11" s="23"/>
    </row>
    <row r="12" spans="1:11">
      <c r="A12" s="25">
        <v>1</v>
      </c>
      <c r="B12" s="18" t="s">
        <v>91</v>
      </c>
      <c r="C12" s="280"/>
      <c r="D12" s="280"/>
      <c r="E12" s="280"/>
      <c r="F12" s="23"/>
      <c r="G12" s="23"/>
      <c r="H12" s="23"/>
    </row>
    <row r="13" spans="1:11">
      <c r="A13" s="25">
        <v>2</v>
      </c>
      <c r="B13" s="280"/>
      <c r="C13" s="280"/>
      <c r="D13" s="280"/>
      <c r="E13" s="280"/>
      <c r="F13" s="23"/>
      <c r="G13" s="23"/>
      <c r="H13" s="23"/>
    </row>
    <row r="15" spans="1:11" ht="16.5">
      <c r="A15" s="29"/>
      <c r="B15" s="29"/>
      <c r="C15" s="29"/>
      <c r="D15" s="29"/>
      <c r="E15" s="29"/>
      <c r="G15" s="465" t="str">
        <f>"............,  ngày ...  tháng  ... năm "&amp;Năm</f>
        <v>............,  ngày ...  tháng  ... năm 2021</v>
      </c>
      <c r="H15" s="465"/>
      <c r="I15" s="16"/>
    </row>
    <row r="16" spans="1:11" ht="16.5">
      <c r="A16" s="29"/>
      <c r="B16" s="29"/>
      <c r="C16" s="29"/>
      <c r="D16" s="29"/>
      <c r="E16" s="29"/>
      <c r="G16" s="466" t="s">
        <v>49</v>
      </c>
      <c r="H16" s="466"/>
      <c r="I16" s="26"/>
    </row>
    <row r="17" spans="7:9">
      <c r="G17" s="467" t="s">
        <v>50</v>
      </c>
      <c r="H17" s="467"/>
      <c r="I17" s="16"/>
    </row>
  </sheetData>
  <mergeCells count="9">
    <mergeCell ref="G16:H16"/>
    <mergeCell ref="G17:H17"/>
    <mergeCell ref="C5:D5"/>
    <mergeCell ref="E5:G5"/>
    <mergeCell ref="A3:H3"/>
    <mergeCell ref="A5:A6"/>
    <mergeCell ref="B5:B6"/>
    <mergeCell ref="H5:H6"/>
    <mergeCell ref="G15:H15"/>
  </mergeCells>
  <printOptions horizontalCentered="1"/>
  <pageMargins left="0" right="0" top="0.78740157480314965" bottom="0.19685039370078741" header="0.31496062992125984" footer="0.15748031496062992"/>
  <pageSetup paperSize="9" firstPageNumber="17" orientation="landscape" useFirstPageNumber="1" r:id="rId1"/>
  <headerFooter>
    <oddFooter>&amp;R&amp;P</oddFooter>
  </headerFooter>
  <ignoredErrors>
    <ignoredError sqref="A7:H7"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55"/>
  <sheetViews>
    <sheetView zoomScale="70" zoomScaleNormal="70" workbookViewId="0">
      <selection activeCell="I22" sqref="I22"/>
    </sheetView>
  </sheetViews>
  <sheetFormatPr defaultColWidth="9" defaultRowHeight="15.75"/>
  <cols>
    <col min="1" max="1" width="4.875" style="18" customWidth="1"/>
    <col min="2" max="2" width="46.375" style="18" customWidth="1"/>
    <col min="3" max="4" width="8.875" style="18" customWidth="1"/>
    <col min="5" max="5" width="9.75" style="18" customWidth="1"/>
    <col min="6" max="6" width="10.25" style="18" customWidth="1"/>
    <col min="7" max="7" width="11.375" style="18" customWidth="1"/>
    <col min="8" max="8" width="20.5" style="18" customWidth="1"/>
    <col min="9" max="16384" width="9" style="18"/>
  </cols>
  <sheetData>
    <row r="1" spans="1:11" s="19" customFormat="1" ht="17.25" customHeight="1">
      <c r="A1" s="1" t="s">
        <v>116</v>
      </c>
      <c r="H1" s="343" t="s">
        <v>601</v>
      </c>
      <c r="I1" s="1"/>
    </row>
    <row r="2" spans="1:11" s="19" customFormat="1" ht="14.25" customHeight="1">
      <c r="A2" s="1"/>
      <c r="K2" s="1"/>
    </row>
    <row r="3" spans="1:11" ht="36.75" customHeight="1">
      <c r="A3" s="469" t="str">
        <f>"KẾ HOẠCH SỬA CHỮA VÀ XÂY DỰNG NHỎ CƠ SỞ NGHIÊN CỨU, 
PHÒNG THÍ NGHIỆM NĂM "&amp;NămKH</f>
        <v>KẾ HOẠCH SỬA CHỮA VÀ XÂY DỰNG NHỎ CƠ SỞ NGHIÊN CỨU, 
PHÒNG THÍ NGHIỆM NĂM 2022</v>
      </c>
      <c r="B3" s="454"/>
      <c r="C3" s="454"/>
      <c r="D3" s="454"/>
      <c r="E3" s="454"/>
      <c r="F3" s="454"/>
      <c r="G3" s="454"/>
      <c r="H3" s="454"/>
    </row>
    <row r="4" spans="1:11">
      <c r="A4" s="20"/>
      <c r="B4" s="20"/>
      <c r="C4" s="20"/>
      <c r="D4" s="20"/>
      <c r="E4" s="20"/>
      <c r="F4" s="20"/>
      <c r="G4" s="20"/>
      <c r="H4" s="20"/>
    </row>
    <row r="5" spans="1:11" s="21" customFormat="1">
      <c r="A5" s="459" t="s">
        <v>86</v>
      </c>
      <c r="B5" s="459" t="s">
        <v>92</v>
      </c>
      <c r="C5" s="461" t="s">
        <v>597</v>
      </c>
      <c r="D5" s="529"/>
      <c r="E5" s="459" t="s">
        <v>36</v>
      </c>
      <c r="F5" s="459"/>
      <c r="G5" s="459"/>
      <c r="H5" s="460" t="s">
        <v>55</v>
      </c>
    </row>
    <row r="6" spans="1:11" s="21" customFormat="1">
      <c r="A6" s="460"/>
      <c r="B6" s="460"/>
      <c r="C6" s="12" t="s">
        <v>84</v>
      </c>
      <c r="D6" s="12" t="s">
        <v>85</v>
      </c>
      <c r="E6" s="12" t="s">
        <v>4</v>
      </c>
      <c r="F6" s="12" t="s">
        <v>5</v>
      </c>
      <c r="G6" s="12" t="str">
        <f>"Năm "&amp;NămKH</f>
        <v>Năm 2022</v>
      </c>
      <c r="H6" s="464"/>
    </row>
    <row r="7" spans="1:11" s="21" customFormat="1">
      <c r="A7" s="17" t="s">
        <v>67</v>
      </c>
      <c r="B7" s="17" t="s">
        <v>68</v>
      </c>
      <c r="C7" s="17" t="s">
        <v>69</v>
      </c>
      <c r="D7" s="17" t="s">
        <v>70</v>
      </c>
      <c r="E7" s="17" t="s">
        <v>71</v>
      </c>
      <c r="F7" s="17" t="s">
        <v>72</v>
      </c>
      <c r="G7" s="17" t="s">
        <v>73</v>
      </c>
      <c r="H7" s="17" t="s">
        <v>74</v>
      </c>
    </row>
    <row r="8" spans="1:11" s="24" customFormat="1">
      <c r="A8" s="22" t="s">
        <v>37</v>
      </c>
      <c r="B8" s="5" t="s">
        <v>89</v>
      </c>
      <c r="C8" s="4"/>
      <c r="D8" s="4"/>
      <c r="E8" s="4"/>
      <c r="F8" s="23"/>
      <c r="G8" s="23"/>
      <c r="H8" s="23"/>
    </row>
    <row r="9" spans="1:11" s="24" customFormat="1">
      <c r="A9" s="25">
        <v>1</v>
      </c>
      <c r="B9" s="18" t="s">
        <v>91</v>
      </c>
      <c r="C9" s="4"/>
      <c r="D9" s="4"/>
      <c r="E9" s="4"/>
      <c r="F9" s="23"/>
      <c r="G9" s="23"/>
      <c r="H9" s="23"/>
    </row>
    <row r="10" spans="1:11" s="24" customFormat="1">
      <c r="A10" s="25">
        <v>2</v>
      </c>
      <c r="B10" s="4"/>
      <c r="C10" s="4"/>
      <c r="D10" s="4"/>
      <c r="E10" s="4"/>
      <c r="F10" s="23"/>
      <c r="G10" s="23"/>
      <c r="H10" s="23"/>
    </row>
    <row r="11" spans="1:11" s="24" customFormat="1">
      <c r="A11" s="22" t="s">
        <v>38</v>
      </c>
      <c r="B11" s="5" t="s">
        <v>90</v>
      </c>
      <c r="C11" s="4"/>
      <c r="D11" s="4"/>
      <c r="E11" s="4"/>
      <c r="F11" s="23"/>
      <c r="G11" s="23"/>
      <c r="H11" s="23"/>
    </row>
    <row r="12" spans="1:11" s="24" customFormat="1">
      <c r="A12" s="25">
        <v>1</v>
      </c>
      <c r="B12" s="18" t="s">
        <v>91</v>
      </c>
      <c r="C12" s="4"/>
      <c r="D12" s="4"/>
      <c r="E12" s="4"/>
      <c r="F12" s="23"/>
      <c r="G12" s="23"/>
      <c r="H12" s="23"/>
    </row>
    <row r="13" spans="1:11" s="24" customFormat="1">
      <c r="A13" s="25">
        <v>2</v>
      </c>
      <c r="B13" s="4"/>
      <c r="C13" s="4"/>
      <c r="D13" s="4"/>
      <c r="E13" s="4"/>
      <c r="F13" s="23"/>
      <c r="G13" s="23"/>
      <c r="H13" s="23"/>
    </row>
    <row r="14" spans="1:11" s="24" customFormat="1">
      <c r="A14" s="18"/>
    </row>
    <row r="15" spans="1:11" s="24" customFormat="1" ht="15.75" customHeight="1">
      <c r="A15" s="29"/>
      <c r="B15" s="29"/>
      <c r="C15" s="29"/>
      <c r="D15" s="29"/>
      <c r="E15" s="29"/>
      <c r="F15" s="29"/>
      <c r="G15" s="465" t="str">
        <f>"............,  ngày ...  tháng  ... năm "&amp;Năm</f>
        <v>............,  ngày ...  tháng  ... năm 2021</v>
      </c>
      <c r="H15" s="465"/>
      <c r="I15" s="16"/>
    </row>
    <row r="16" spans="1:11" s="24" customFormat="1" ht="16.5">
      <c r="A16" s="29"/>
      <c r="B16" s="29"/>
      <c r="C16" s="29"/>
      <c r="D16" s="29"/>
      <c r="E16" s="29"/>
      <c r="F16" s="29"/>
      <c r="G16" s="466" t="s">
        <v>49</v>
      </c>
      <c r="H16" s="466"/>
      <c r="I16" s="26"/>
    </row>
    <row r="17" spans="1:9" s="24" customFormat="1">
      <c r="A17" s="18"/>
      <c r="F17" s="18"/>
      <c r="G17" s="467" t="s">
        <v>50</v>
      </c>
      <c r="H17" s="467"/>
      <c r="I17" s="16"/>
    </row>
    <row r="18" spans="1:9" s="24" customFormat="1">
      <c r="A18" s="18"/>
    </row>
    <row r="19" spans="1:9" s="24" customFormat="1">
      <c r="A19" s="18"/>
    </row>
    <row r="20" spans="1:9" s="24" customFormat="1">
      <c r="A20" s="18"/>
    </row>
    <row r="21" spans="1:9" s="24" customFormat="1">
      <c r="A21" s="18"/>
    </row>
    <row r="22" spans="1:9" s="24" customFormat="1">
      <c r="A22" s="18"/>
      <c r="I22" s="24" t="s">
        <v>418</v>
      </c>
    </row>
    <row r="23" spans="1:9" s="24" customFormat="1">
      <c r="A23" s="18"/>
    </row>
    <row r="24" spans="1:9" s="24" customFormat="1" ht="15.75" customHeight="1">
      <c r="B24" s="29"/>
      <c r="C24" s="29"/>
      <c r="D24" s="29"/>
      <c r="E24" s="29"/>
      <c r="F24" s="29"/>
      <c r="G24" s="29"/>
      <c r="H24" s="29"/>
    </row>
    <row r="25" spans="1:9" s="24" customFormat="1" ht="15.75" customHeight="1">
      <c r="A25" s="29"/>
      <c r="B25" s="29"/>
      <c r="C25" s="29"/>
      <c r="D25" s="29"/>
      <c r="E25" s="29"/>
      <c r="F25" s="29"/>
      <c r="G25" s="29"/>
      <c r="H25" s="29"/>
    </row>
    <row r="26" spans="1:9" s="24" customFormat="1">
      <c r="A26" s="18"/>
    </row>
    <row r="27" spans="1:9" s="24" customFormat="1">
      <c r="A27" s="18"/>
    </row>
    <row r="28" spans="1:9" s="24" customFormat="1">
      <c r="A28" s="18"/>
    </row>
    <row r="29" spans="1:9" s="24" customFormat="1">
      <c r="A29" s="18"/>
    </row>
    <row r="30" spans="1:9" s="24" customFormat="1">
      <c r="A30" s="18"/>
    </row>
    <row r="31" spans="1:9" s="24" customFormat="1">
      <c r="A31" s="18"/>
    </row>
    <row r="32" spans="1:9" s="24" customFormat="1">
      <c r="A32" s="18"/>
    </row>
    <row r="33" spans="1:1" s="24" customFormat="1">
      <c r="A33" s="18"/>
    </row>
    <row r="34" spans="1:1" s="24" customFormat="1">
      <c r="A34" s="18"/>
    </row>
    <row r="35" spans="1:1" s="24" customFormat="1">
      <c r="A35" s="18"/>
    </row>
    <row r="36" spans="1:1" s="24" customFormat="1">
      <c r="A36" s="18"/>
    </row>
    <row r="37" spans="1:1" s="24" customFormat="1">
      <c r="A37" s="18"/>
    </row>
    <row r="38" spans="1:1" s="24" customFormat="1">
      <c r="A38" s="18"/>
    </row>
    <row r="39" spans="1:1" s="24" customFormat="1">
      <c r="A39" s="18"/>
    </row>
    <row r="40" spans="1:1" s="24" customFormat="1">
      <c r="A40" s="18"/>
    </row>
    <row r="41" spans="1:1" s="24" customFormat="1">
      <c r="A41" s="18"/>
    </row>
    <row r="42" spans="1:1" s="24" customFormat="1">
      <c r="A42" s="18"/>
    </row>
    <row r="43" spans="1:1" s="24" customFormat="1">
      <c r="A43" s="18"/>
    </row>
    <row r="44" spans="1:1" s="24" customFormat="1">
      <c r="A44" s="18"/>
    </row>
    <row r="45" spans="1:1" s="24" customFormat="1">
      <c r="A45" s="18"/>
    </row>
    <row r="46" spans="1:1" s="24" customFormat="1">
      <c r="A46" s="18"/>
    </row>
    <row r="47" spans="1:1" s="24" customFormat="1">
      <c r="A47" s="18"/>
    </row>
    <row r="48" spans="1:1" s="24" customFormat="1">
      <c r="A48" s="18"/>
    </row>
    <row r="49" spans="1:1" s="24" customFormat="1">
      <c r="A49" s="18"/>
    </row>
    <row r="50" spans="1:1" s="24" customFormat="1">
      <c r="A50" s="18"/>
    </row>
    <row r="51" spans="1:1" s="24" customFormat="1">
      <c r="A51" s="18"/>
    </row>
    <row r="52" spans="1:1" s="24" customFormat="1">
      <c r="A52" s="18"/>
    </row>
    <row r="53" spans="1:1" s="24" customFormat="1">
      <c r="A53" s="18"/>
    </row>
    <row r="54" spans="1:1" s="24" customFormat="1">
      <c r="A54" s="18"/>
    </row>
    <row r="55" spans="1:1" s="24" customFormat="1">
      <c r="A55" s="18"/>
    </row>
  </sheetData>
  <mergeCells count="9">
    <mergeCell ref="G15:H15"/>
    <mergeCell ref="G16:H16"/>
    <mergeCell ref="G17:H17"/>
    <mergeCell ref="A3:H3"/>
    <mergeCell ref="A5:A6"/>
    <mergeCell ref="B5:B6"/>
    <mergeCell ref="C5:D5"/>
    <mergeCell ref="E5:G5"/>
    <mergeCell ref="H5:H6"/>
  </mergeCells>
  <printOptions horizontalCentered="1"/>
  <pageMargins left="0" right="0" top="0.78740157480314965" bottom="0.19685039370078741" header="0.31496062992125984" footer="0.15748031496062992"/>
  <pageSetup paperSize="9" firstPageNumber="18" orientation="landscape" useFirstPageNumber="1" r:id="rId1"/>
  <headerFooter>
    <oddFooter>&amp;R&amp;P</oddFooter>
  </headerFooter>
  <ignoredErrors>
    <ignoredError sqref="A7:H7"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85"/>
  <sheetViews>
    <sheetView showZeros="0" zoomScale="85" zoomScaleNormal="85" workbookViewId="0">
      <selection activeCell="I22" sqref="I22"/>
    </sheetView>
  </sheetViews>
  <sheetFormatPr defaultRowHeight="15.75"/>
  <cols>
    <col min="1" max="1" width="5.75" style="44" customWidth="1"/>
    <col min="2" max="2" width="45" style="44" customWidth="1"/>
    <col min="3" max="3" width="13.5" style="44" customWidth="1"/>
    <col min="4" max="4" width="13.125" style="44" customWidth="1"/>
    <col min="5" max="5" width="14.75" style="44" customWidth="1"/>
    <col min="6" max="255" width="9" style="44"/>
    <col min="256" max="256" width="4.5" style="44" customWidth="1"/>
    <col min="257" max="257" width="43.375" style="44" customWidth="1"/>
    <col min="258" max="258" width="10" style="44" customWidth="1"/>
    <col min="259" max="259" width="10.5" style="44" customWidth="1"/>
    <col min="260" max="260" width="11.25" style="44" customWidth="1"/>
    <col min="261" max="261" width="9.75" style="44" customWidth="1"/>
    <col min="262" max="511" width="9" style="44"/>
    <col min="512" max="512" width="4.5" style="44" customWidth="1"/>
    <col min="513" max="513" width="43.375" style="44" customWidth="1"/>
    <col min="514" max="514" width="10" style="44" customWidth="1"/>
    <col min="515" max="515" width="10.5" style="44" customWidth="1"/>
    <col min="516" max="516" width="11.25" style="44" customWidth="1"/>
    <col min="517" max="517" width="9.75" style="44" customWidth="1"/>
    <col min="518" max="767" width="9" style="44"/>
    <col min="768" max="768" width="4.5" style="44" customWidth="1"/>
    <col min="769" max="769" width="43.375" style="44" customWidth="1"/>
    <col min="770" max="770" width="10" style="44" customWidth="1"/>
    <col min="771" max="771" width="10.5" style="44" customWidth="1"/>
    <col min="772" max="772" width="11.25" style="44" customWidth="1"/>
    <col min="773" max="773" width="9.75" style="44" customWidth="1"/>
    <col min="774" max="1023" width="9" style="44"/>
    <col min="1024" max="1024" width="4.5" style="44" customWidth="1"/>
    <col min="1025" max="1025" width="43.375" style="44" customWidth="1"/>
    <col min="1026" max="1026" width="10" style="44" customWidth="1"/>
    <col min="1027" max="1027" width="10.5" style="44" customWidth="1"/>
    <col min="1028" max="1028" width="11.25" style="44" customWidth="1"/>
    <col min="1029" max="1029" width="9.75" style="44" customWidth="1"/>
    <col min="1030" max="1279" width="9" style="44"/>
    <col min="1280" max="1280" width="4.5" style="44" customWidth="1"/>
    <col min="1281" max="1281" width="43.375" style="44" customWidth="1"/>
    <col min="1282" max="1282" width="10" style="44" customWidth="1"/>
    <col min="1283" max="1283" width="10.5" style="44" customWidth="1"/>
    <col min="1284" max="1284" width="11.25" style="44" customWidth="1"/>
    <col min="1285" max="1285" width="9.75" style="44" customWidth="1"/>
    <col min="1286" max="1535" width="9" style="44"/>
    <col min="1536" max="1536" width="4.5" style="44" customWidth="1"/>
    <col min="1537" max="1537" width="43.375" style="44" customWidth="1"/>
    <col min="1538" max="1538" width="10" style="44" customWidth="1"/>
    <col min="1539" max="1539" width="10.5" style="44" customWidth="1"/>
    <col min="1540" max="1540" width="11.25" style="44" customWidth="1"/>
    <col min="1541" max="1541" width="9.75" style="44" customWidth="1"/>
    <col min="1542" max="1791" width="9" style="44"/>
    <col min="1792" max="1792" width="4.5" style="44" customWidth="1"/>
    <col min="1793" max="1793" width="43.375" style="44" customWidth="1"/>
    <col min="1794" max="1794" width="10" style="44" customWidth="1"/>
    <col min="1795" max="1795" width="10.5" style="44" customWidth="1"/>
    <col min="1796" max="1796" width="11.25" style="44" customWidth="1"/>
    <col min="1797" max="1797" width="9.75" style="44" customWidth="1"/>
    <col min="1798" max="2047" width="9" style="44"/>
    <col min="2048" max="2048" width="4.5" style="44" customWidth="1"/>
    <col min="2049" max="2049" width="43.375" style="44" customWidth="1"/>
    <col min="2050" max="2050" width="10" style="44" customWidth="1"/>
    <col min="2051" max="2051" width="10.5" style="44" customWidth="1"/>
    <col min="2052" max="2052" width="11.25" style="44" customWidth="1"/>
    <col min="2053" max="2053" width="9.75" style="44" customWidth="1"/>
    <col min="2054" max="2303" width="9" style="44"/>
    <col min="2304" max="2304" width="4.5" style="44" customWidth="1"/>
    <col min="2305" max="2305" width="43.375" style="44" customWidth="1"/>
    <col min="2306" max="2306" width="10" style="44" customWidth="1"/>
    <col min="2307" max="2307" width="10.5" style="44" customWidth="1"/>
    <col min="2308" max="2308" width="11.25" style="44" customWidth="1"/>
    <col min="2309" max="2309" width="9.75" style="44" customWidth="1"/>
    <col min="2310" max="2559" width="9" style="44"/>
    <col min="2560" max="2560" width="4.5" style="44" customWidth="1"/>
    <col min="2561" max="2561" width="43.375" style="44" customWidth="1"/>
    <col min="2562" max="2562" width="10" style="44" customWidth="1"/>
    <col min="2563" max="2563" width="10.5" style="44" customWidth="1"/>
    <col min="2564" max="2564" width="11.25" style="44" customWidth="1"/>
    <col min="2565" max="2565" width="9.75" style="44" customWidth="1"/>
    <col min="2566" max="2815" width="9" style="44"/>
    <col min="2816" max="2816" width="4.5" style="44" customWidth="1"/>
    <col min="2817" max="2817" width="43.375" style="44" customWidth="1"/>
    <col min="2818" max="2818" width="10" style="44" customWidth="1"/>
    <col min="2819" max="2819" width="10.5" style="44" customWidth="1"/>
    <col min="2820" max="2820" width="11.25" style="44" customWidth="1"/>
    <col min="2821" max="2821" width="9.75" style="44" customWidth="1"/>
    <col min="2822" max="3071" width="9" style="44"/>
    <col min="3072" max="3072" width="4.5" style="44" customWidth="1"/>
    <col min="3073" max="3073" width="43.375" style="44" customWidth="1"/>
    <col min="3074" max="3074" width="10" style="44" customWidth="1"/>
    <col min="3075" max="3075" width="10.5" style="44" customWidth="1"/>
    <col min="3076" max="3076" width="11.25" style="44" customWidth="1"/>
    <col min="3077" max="3077" width="9.75" style="44" customWidth="1"/>
    <col min="3078" max="3327" width="9" style="44"/>
    <col min="3328" max="3328" width="4.5" style="44" customWidth="1"/>
    <col min="3329" max="3329" width="43.375" style="44" customWidth="1"/>
    <col min="3330" max="3330" width="10" style="44" customWidth="1"/>
    <col min="3331" max="3331" width="10.5" style="44" customWidth="1"/>
    <col min="3332" max="3332" width="11.25" style="44" customWidth="1"/>
    <col min="3333" max="3333" width="9.75" style="44" customWidth="1"/>
    <col min="3334" max="3583" width="9" style="44"/>
    <col min="3584" max="3584" width="4.5" style="44" customWidth="1"/>
    <col min="3585" max="3585" width="43.375" style="44" customWidth="1"/>
    <col min="3586" max="3586" width="10" style="44" customWidth="1"/>
    <col min="3587" max="3587" width="10.5" style="44" customWidth="1"/>
    <col min="3588" max="3588" width="11.25" style="44" customWidth="1"/>
    <col min="3589" max="3589" width="9.75" style="44" customWidth="1"/>
    <col min="3590" max="3839" width="9" style="44"/>
    <col min="3840" max="3840" width="4.5" style="44" customWidth="1"/>
    <col min="3841" max="3841" width="43.375" style="44" customWidth="1"/>
    <col min="3842" max="3842" width="10" style="44" customWidth="1"/>
    <col min="3843" max="3843" width="10.5" style="44" customWidth="1"/>
    <col min="3844" max="3844" width="11.25" style="44" customWidth="1"/>
    <col min="3845" max="3845" width="9.75" style="44" customWidth="1"/>
    <col min="3846" max="4095" width="9" style="44"/>
    <col min="4096" max="4096" width="4.5" style="44" customWidth="1"/>
    <col min="4097" max="4097" width="43.375" style="44" customWidth="1"/>
    <col min="4098" max="4098" width="10" style="44" customWidth="1"/>
    <col min="4099" max="4099" width="10.5" style="44" customWidth="1"/>
    <col min="4100" max="4100" width="11.25" style="44" customWidth="1"/>
    <col min="4101" max="4101" width="9.75" style="44" customWidth="1"/>
    <col min="4102" max="4351" width="9" style="44"/>
    <col min="4352" max="4352" width="4.5" style="44" customWidth="1"/>
    <col min="4353" max="4353" width="43.375" style="44" customWidth="1"/>
    <col min="4354" max="4354" width="10" style="44" customWidth="1"/>
    <col min="4355" max="4355" width="10.5" style="44" customWidth="1"/>
    <col min="4356" max="4356" width="11.25" style="44" customWidth="1"/>
    <col min="4357" max="4357" width="9.75" style="44" customWidth="1"/>
    <col min="4358" max="4607" width="9" style="44"/>
    <col min="4608" max="4608" width="4.5" style="44" customWidth="1"/>
    <col min="4609" max="4609" width="43.375" style="44" customWidth="1"/>
    <col min="4610" max="4610" width="10" style="44" customWidth="1"/>
    <col min="4611" max="4611" width="10.5" style="44" customWidth="1"/>
    <col min="4612" max="4612" width="11.25" style="44" customWidth="1"/>
    <col min="4613" max="4613" width="9.75" style="44" customWidth="1"/>
    <col min="4614" max="4863" width="9" style="44"/>
    <col min="4864" max="4864" width="4.5" style="44" customWidth="1"/>
    <col min="4865" max="4865" width="43.375" style="44" customWidth="1"/>
    <col min="4866" max="4866" width="10" style="44" customWidth="1"/>
    <col min="4867" max="4867" width="10.5" style="44" customWidth="1"/>
    <col min="4868" max="4868" width="11.25" style="44" customWidth="1"/>
    <col min="4869" max="4869" width="9.75" style="44" customWidth="1"/>
    <col min="4870" max="5119" width="9" style="44"/>
    <col min="5120" max="5120" width="4.5" style="44" customWidth="1"/>
    <col min="5121" max="5121" width="43.375" style="44" customWidth="1"/>
    <col min="5122" max="5122" width="10" style="44" customWidth="1"/>
    <col min="5123" max="5123" width="10.5" style="44" customWidth="1"/>
    <col min="5124" max="5124" width="11.25" style="44" customWidth="1"/>
    <col min="5125" max="5125" width="9.75" style="44" customWidth="1"/>
    <col min="5126" max="5375" width="9" style="44"/>
    <col min="5376" max="5376" width="4.5" style="44" customWidth="1"/>
    <col min="5377" max="5377" width="43.375" style="44" customWidth="1"/>
    <col min="5378" max="5378" width="10" style="44" customWidth="1"/>
    <col min="5379" max="5379" width="10.5" style="44" customWidth="1"/>
    <col min="5380" max="5380" width="11.25" style="44" customWidth="1"/>
    <col min="5381" max="5381" width="9.75" style="44" customWidth="1"/>
    <col min="5382" max="5631" width="9" style="44"/>
    <col min="5632" max="5632" width="4.5" style="44" customWidth="1"/>
    <col min="5633" max="5633" width="43.375" style="44" customWidth="1"/>
    <col min="5634" max="5634" width="10" style="44" customWidth="1"/>
    <col min="5635" max="5635" width="10.5" style="44" customWidth="1"/>
    <col min="5636" max="5636" width="11.25" style="44" customWidth="1"/>
    <col min="5637" max="5637" width="9.75" style="44" customWidth="1"/>
    <col min="5638" max="5887" width="9" style="44"/>
    <col min="5888" max="5888" width="4.5" style="44" customWidth="1"/>
    <col min="5889" max="5889" width="43.375" style="44" customWidth="1"/>
    <col min="5890" max="5890" width="10" style="44" customWidth="1"/>
    <col min="5891" max="5891" width="10.5" style="44" customWidth="1"/>
    <col min="5892" max="5892" width="11.25" style="44" customWidth="1"/>
    <col min="5893" max="5893" width="9.75" style="44" customWidth="1"/>
    <col min="5894" max="6143" width="9" style="44"/>
    <col min="6144" max="6144" width="4.5" style="44" customWidth="1"/>
    <col min="6145" max="6145" width="43.375" style="44" customWidth="1"/>
    <col min="6146" max="6146" width="10" style="44" customWidth="1"/>
    <col min="6147" max="6147" width="10.5" style="44" customWidth="1"/>
    <col min="6148" max="6148" width="11.25" style="44" customWidth="1"/>
    <col min="6149" max="6149" width="9.75" style="44" customWidth="1"/>
    <col min="6150" max="6399" width="9" style="44"/>
    <col min="6400" max="6400" width="4.5" style="44" customWidth="1"/>
    <col min="6401" max="6401" width="43.375" style="44" customWidth="1"/>
    <col min="6402" max="6402" width="10" style="44" customWidth="1"/>
    <col min="6403" max="6403" width="10.5" style="44" customWidth="1"/>
    <col min="6404" max="6404" width="11.25" style="44" customWidth="1"/>
    <col min="6405" max="6405" width="9.75" style="44" customWidth="1"/>
    <col min="6406" max="6655" width="9" style="44"/>
    <col min="6656" max="6656" width="4.5" style="44" customWidth="1"/>
    <col min="6657" max="6657" width="43.375" style="44" customWidth="1"/>
    <col min="6658" max="6658" width="10" style="44" customWidth="1"/>
    <col min="6659" max="6659" width="10.5" style="44" customWidth="1"/>
    <col min="6660" max="6660" width="11.25" style="44" customWidth="1"/>
    <col min="6661" max="6661" width="9.75" style="44" customWidth="1"/>
    <col min="6662" max="6911" width="9" style="44"/>
    <col min="6912" max="6912" width="4.5" style="44" customWidth="1"/>
    <col min="6913" max="6913" width="43.375" style="44" customWidth="1"/>
    <col min="6914" max="6914" width="10" style="44" customWidth="1"/>
    <col min="6915" max="6915" width="10.5" style="44" customWidth="1"/>
    <col min="6916" max="6916" width="11.25" style="44" customWidth="1"/>
    <col min="6917" max="6917" width="9.75" style="44" customWidth="1"/>
    <col min="6918" max="7167" width="9" style="44"/>
    <col min="7168" max="7168" width="4.5" style="44" customWidth="1"/>
    <col min="7169" max="7169" width="43.375" style="44" customWidth="1"/>
    <col min="7170" max="7170" width="10" style="44" customWidth="1"/>
    <col min="7171" max="7171" width="10.5" style="44" customWidth="1"/>
    <col min="7172" max="7172" width="11.25" style="44" customWidth="1"/>
    <col min="7173" max="7173" width="9.75" style="44" customWidth="1"/>
    <col min="7174" max="7423" width="9" style="44"/>
    <col min="7424" max="7424" width="4.5" style="44" customWidth="1"/>
    <col min="7425" max="7425" width="43.375" style="44" customWidth="1"/>
    <col min="7426" max="7426" width="10" style="44" customWidth="1"/>
    <col min="7427" max="7427" width="10.5" style="44" customWidth="1"/>
    <col min="7428" max="7428" width="11.25" style="44" customWidth="1"/>
    <col min="7429" max="7429" width="9.75" style="44" customWidth="1"/>
    <col min="7430" max="7679" width="9" style="44"/>
    <col min="7680" max="7680" width="4.5" style="44" customWidth="1"/>
    <col min="7681" max="7681" width="43.375" style="44" customWidth="1"/>
    <col min="7682" max="7682" width="10" style="44" customWidth="1"/>
    <col min="7683" max="7683" width="10.5" style="44" customWidth="1"/>
    <col min="7684" max="7684" width="11.25" style="44" customWidth="1"/>
    <col min="7685" max="7685" width="9.75" style="44" customWidth="1"/>
    <col min="7686" max="7935" width="9" style="44"/>
    <col min="7936" max="7936" width="4.5" style="44" customWidth="1"/>
    <col min="7937" max="7937" width="43.375" style="44" customWidth="1"/>
    <col min="7938" max="7938" width="10" style="44" customWidth="1"/>
    <col min="7939" max="7939" width="10.5" style="44" customWidth="1"/>
    <col min="7940" max="7940" width="11.25" style="44" customWidth="1"/>
    <col min="7941" max="7941" width="9.75" style="44" customWidth="1"/>
    <col min="7942" max="8191" width="9" style="44"/>
    <col min="8192" max="8192" width="4.5" style="44" customWidth="1"/>
    <col min="8193" max="8193" width="43.375" style="44" customWidth="1"/>
    <col min="8194" max="8194" width="10" style="44" customWidth="1"/>
    <col min="8195" max="8195" width="10.5" style="44" customWidth="1"/>
    <col min="8196" max="8196" width="11.25" style="44" customWidth="1"/>
    <col min="8197" max="8197" width="9.75" style="44" customWidth="1"/>
    <col min="8198" max="8447" width="9" style="44"/>
    <col min="8448" max="8448" width="4.5" style="44" customWidth="1"/>
    <col min="8449" max="8449" width="43.375" style="44" customWidth="1"/>
    <col min="8450" max="8450" width="10" style="44" customWidth="1"/>
    <col min="8451" max="8451" width="10.5" style="44" customWidth="1"/>
    <col min="8452" max="8452" width="11.25" style="44" customWidth="1"/>
    <col min="8453" max="8453" width="9.75" style="44" customWidth="1"/>
    <col min="8454" max="8703" width="9" style="44"/>
    <col min="8704" max="8704" width="4.5" style="44" customWidth="1"/>
    <col min="8705" max="8705" width="43.375" style="44" customWidth="1"/>
    <col min="8706" max="8706" width="10" style="44" customWidth="1"/>
    <col min="8707" max="8707" width="10.5" style="44" customWidth="1"/>
    <col min="8708" max="8708" width="11.25" style="44" customWidth="1"/>
    <col min="8709" max="8709" width="9.75" style="44" customWidth="1"/>
    <col min="8710" max="8959" width="9" style="44"/>
    <col min="8960" max="8960" width="4.5" style="44" customWidth="1"/>
    <col min="8961" max="8961" width="43.375" style="44" customWidth="1"/>
    <col min="8962" max="8962" width="10" style="44" customWidth="1"/>
    <col min="8963" max="8963" width="10.5" style="44" customWidth="1"/>
    <col min="8964" max="8964" width="11.25" style="44" customWidth="1"/>
    <col min="8965" max="8965" width="9.75" style="44" customWidth="1"/>
    <col min="8966" max="9215" width="9" style="44"/>
    <col min="9216" max="9216" width="4.5" style="44" customWidth="1"/>
    <col min="9217" max="9217" width="43.375" style="44" customWidth="1"/>
    <col min="9218" max="9218" width="10" style="44" customWidth="1"/>
    <col min="9219" max="9219" width="10.5" style="44" customWidth="1"/>
    <col min="9220" max="9220" width="11.25" style="44" customWidth="1"/>
    <col min="9221" max="9221" width="9.75" style="44" customWidth="1"/>
    <col min="9222" max="9471" width="9" style="44"/>
    <col min="9472" max="9472" width="4.5" style="44" customWidth="1"/>
    <col min="9473" max="9473" width="43.375" style="44" customWidth="1"/>
    <col min="9474" max="9474" width="10" style="44" customWidth="1"/>
    <col min="9475" max="9475" width="10.5" style="44" customWidth="1"/>
    <col min="9476" max="9476" width="11.25" style="44" customWidth="1"/>
    <col min="9477" max="9477" width="9.75" style="44" customWidth="1"/>
    <col min="9478" max="9727" width="9" style="44"/>
    <col min="9728" max="9728" width="4.5" style="44" customWidth="1"/>
    <col min="9729" max="9729" width="43.375" style="44" customWidth="1"/>
    <col min="9730" max="9730" width="10" style="44" customWidth="1"/>
    <col min="9731" max="9731" width="10.5" style="44" customWidth="1"/>
    <col min="9732" max="9732" width="11.25" style="44" customWidth="1"/>
    <col min="9733" max="9733" width="9.75" style="44" customWidth="1"/>
    <col min="9734" max="9983" width="9" style="44"/>
    <col min="9984" max="9984" width="4.5" style="44" customWidth="1"/>
    <col min="9985" max="9985" width="43.375" style="44" customWidth="1"/>
    <col min="9986" max="9986" width="10" style="44" customWidth="1"/>
    <col min="9987" max="9987" width="10.5" style="44" customWidth="1"/>
    <col min="9988" max="9988" width="11.25" style="44" customWidth="1"/>
    <col min="9989" max="9989" width="9.75" style="44" customWidth="1"/>
    <col min="9990" max="10239" width="9" style="44"/>
    <col min="10240" max="10240" width="4.5" style="44" customWidth="1"/>
    <col min="10241" max="10241" width="43.375" style="44" customWidth="1"/>
    <col min="10242" max="10242" width="10" style="44" customWidth="1"/>
    <col min="10243" max="10243" width="10.5" style="44" customWidth="1"/>
    <col min="10244" max="10244" width="11.25" style="44" customWidth="1"/>
    <col min="10245" max="10245" width="9.75" style="44" customWidth="1"/>
    <col min="10246" max="10495" width="9" style="44"/>
    <col min="10496" max="10496" width="4.5" style="44" customWidth="1"/>
    <col min="10497" max="10497" width="43.375" style="44" customWidth="1"/>
    <col min="10498" max="10498" width="10" style="44" customWidth="1"/>
    <col min="10499" max="10499" width="10.5" style="44" customWidth="1"/>
    <col min="10500" max="10500" width="11.25" style="44" customWidth="1"/>
    <col min="10501" max="10501" width="9.75" style="44" customWidth="1"/>
    <col min="10502" max="10751" width="9" style="44"/>
    <col min="10752" max="10752" width="4.5" style="44" customWidth="1"/>
    <col min="10753" max="10753" width="43.375" style="44" customWidth="1"/>
    <col min="10754" max="10754" width="10" style="44" customWidth="1"/>
    <col min="10755" max="10755" width="10.5" style="44" customWidth="1"/>
    <col min="10756" max="10756" width="11.25" style="44" customWidth="1"/>
    <col min="10757" max="10757" width="9.75" style="44" customWidth="1"/>
    <col min="10758" max="11007" width="9" style="44"/>
    <col min="11008" max="11008" width="4.5" style="44" customWidth="1"/>
    <col min="11009" max="11009" width="43.375" style="44" customWidth="1"/>
    <col min="11010" max="11010" width="10" style="44" customWidth="1"/>
    <col min="11011" max="11011" width="10.5" style="44" customWidth="1"/>
    <col min="11012" max="11012" width="11.25" style="44" customWidth="1"/>
    <col min="11013" max="11013" width="9.75" style="44" customWidth="1"/>
    <col min="11014" max="11263" width="9" style="44"/>
    <col min="11264" max="11264" width="4.5" style="44" customWidth="1"/>
    <col min="11265" max="11265" width="43.375" style="44" customWidth="1"/>
    <col min="11266" max="11266" width="10" style="44" customWidth="1"/>
    <col min="11267" max="11267" width="10.5" style="44" customWidth="1"/>
    <col min="11268" max="11268" width="11.25" style="44" customWidth="1"/>
    <col min="11269" max="11269" width="9.75" style="44" customWidth="1"/>
    <col min="11270" max="11519" width="9" style="44"/>
    <col min="11520" max="11520" width="4.5" style="44" customWidth="1"/>
    <col min="11521" max="11521" width="43.375" style="44" customWidth="1"/>
    <col min="11522" max="11522" width="10" style="44" customWidth="1"/>
    <col min="11523" max="11523" width="10.5" style="44" customWidth="1"/>
    <col min="11524" max="11524" width="11.25" style="44" customWidth="1"/>
    <col min="11525" max="11525" width="9.75" style="44" customWidth="1"/>
    <col min="11526" max="11775" width="9" style="44"/>
    <col min="11776" max="11776" width="4.5" style="44" customWidth="1"/>
    <col min="11777" max="11777" width="43.375" style="44" customWidth="1"/>
    <col min="11778" max="11778" width="10" style="44" customWidth="1"/>
    <col min="11779" max="11779" width="10.5" style="44" customWidth="1"/>
    <col min="11780" max="11780" width="11.25" style="44" customWidth="1"/>
    <col min="11781" max="11781" width="9.75" style="44" customWidth="1"/>
    <col min="11782" max="12031" width="9" style="44"/>
    <col min="12032" max="12032" width="4.5" style="44" customWidth="1"/>
    <col min="12033" max="12033" width="43.375" style="44" customWidth="1"/>
    <col min="12034" max="12034" width="10" style="44" customWidth="1"/>
    <col min="12035" max="12035" width="10.5" style="44" customWidth="1"/>
    <col min="12036" max="12036" width="11.25" style="44" customWidth="1"/>
    <col min="12037" max="12037" width="9.75" style="44" customWidth="1"/>
    <col min="12038" max="12287" width="9" style="44"/>
    <col min="12288" max="12288" width="4.5" style="44" customWidth="1"/>
    <col min="12289" max="12289" width="43.375" style="44" customWidth="1"/>
    <col min="12290" max="12290" width="10" style="44" customWidth="1"/>
    <col min="12291" max="12291" width="10.5" style="44" customWidth="1"/>
    <col min="12292" max="12292" width="11.25" style="44" customWidth="1"/>
    <col min="12293" max="12293" width="9.75" style="44" customWidth="1"/>
    <col min="12294" max="12543" width="9" style="44"/>
    <col min="12544" max="12544" width="4.5" style="44" customWidth="1"/>
    <col min="12545" max="12545" width="43.375" style="44" customWidth="1"/>
    <col min="12546" max="12546" width="10" style="44" customWidth="1"/>
    <col min="12547" max="12547" width="10.5" style="44" customWidth="1"/>
    <col min="12548" max="12548" width="11.25" style="44" customWidth="1"/>
    <col min="12549" max="12549" width="9.75" style="44" customWidth="1"/>
    <col min="12550" max="12799" width="9" style="44"/>
    <col min="12800" max="12800" width="4.5" style="44" customWidth="1"/>
    <col min="12801" max="12801" width="43.375" style="44" customWidth="1"/>
    <col min="12802" max="12802" width="10" style="44" customWidth="1"/>
    <col min="12803" max="12803" width="10.5" style="44" customWidth="1"/>
    <col min="12804" max="12804" width="11.25" style="44" customWidth="1"/>
    <col min="12805" max="12805" width="9.75" style="44" customWidth="1"/>
    <col min="12806" max="13055" width="9" style="44"/>
    <col min="13056" max="13056" width="4.5" style="44" customWidth="1"/>
    <col min="13057" max="13057" width="43.375" style="44" customWidth="1"/>
    <col min="13058" max="13058" width="10" style="44" customWidth="1"/>
    <col min="13059" max="13059" width="10.5" style="44" customWidth="1"/>
    <col min="13060" max="13060" width="11.25" style="44" customWidth="1"/>
    <col min="13061" max="13061" width="9.75" style="44" customWidth="1"/>
    <col min="13062" max="13311" width="9" style="44"/>
    <col min="13312" max="13312" width="4.5" style="44" customWidth="1"/>
    <col min="13313" max="13313" width="43.375" style="44" customWidth="1"/>
    <col min="13314" max="13314" width="10" style="44" customWidth="1"/>
    <col min="13315" max="13315" width="10.5" style="44" customWidth="1"/>
    <col min="13316" max="13316" width="11.25" style="44" customWidth="1"/>
    <col min="13317" max="13317" width="9.75" style="44" customWidth="1"/>
    <col min="13318" max="13567" width="9" style="44"/>
    <col min="13568" max="13568" width="4.5" style="44" customWidth="1"/>
    <col min="13569" max="13569" width="43.375" style="44" customWidth="1"/>
    <col min="13570" max="13570" width="10" style="44" customWidth="1"/>
    <col min="13571" max="13571" width="10.5" style="44" customWidth="1"/>
    <col min="13572" max="13572" width="11.25" style="44" customWidth="1"/>
    <col min="13573" max="13573" width="9.75" style="44" customWidth="1"/>
    <col min="13574" max="13823" width="9" style="44"/>
    <col min="13824" max="13824" width="4.5" style="44" customWidth="1"/>
    <col min="13825" max="13825" width="43.375" style="44" customWidth="1"/>
    <col min="13826" max="13826" width="10" style="44" customWidth="1"/>
    <col min="13827" max="13827" width="10.5" style="44" customWidth="1"/>
    <col min="13828" max="13828" width="11.25" style="44" customWidth="1"/>
    <col min="13829" max="13829" width="9.75" style="44" customWidth="1"/>
    <col min="13830" max="14079" width="9" style="44"/>
    <col min="14080" max="14080" width="4.5" style="44" customWidth="1"/>
    <col min="14081" max="14081" width="43.375" style="44" customWidth="1"/>
    <col min="14082" max="14082" width="10" style="44" customWidth="1"/>
    <col min="14083" max="14083" width="10.5" style="44" customWidth="1"/>
    <col min="14084" max="14084" width="11.25" style="44" customWidth="1"/>
    <col min="14085" max="14085" width="9.75" style="44" customWidth="1"/>
    <col min="14086" max="14335" width="9" style="44"/>
    <col min="14336" max="14336" width="4.5" style="44" customWidth="1"/>
    <col min="14337" max="14337" width="43.375" style="44" customWidth="1"/>
    <col min="14338" max="14338" width="10" style="44" customWidth="1"/>
    <col min="14339" max="14339" width="10.5" style="44" customWidth="1"/>
    <col min="14340" max="14340" width="11.25" style="44" customWidth="1"/>
    <col min="14341" max="14341" width="9.75" style="44" customWidth="1"/>
    <col min="14342" max="14591" width="9" style="44"/>
    <col min="14592" max="14592" width="4.5" style="44" customWidth="1"/>
    <col min="14593" max="14593" width="43.375" style="44" customWidth="1"/>
    <col min="14594" max="14594" width="10" style="44" customWidth="1"/>
    <col min="14595" max="14595" width="10.5" style="44" customWidth="1"/>
    <col min="14596" max="14596" width="11.25" style="44" customWidth="1"/>
    <col min="14597" max="14597" width="9.75" style="44" customWidth="1"/>
    <col min="14598" max="14847" width="9" style="44"/>
    <col min="14848" max="14848" width="4.5" style="44" customWidth="1"/>
    <col min="14849" max="14849" width="43.375" style="44" customWidth="1"/>
    <col min="14850" max="14850" width="10" style="44" customWidth="1"/>
    <col min="14851" max="14851" width="10.5" style="44" customWidth="1"/>
    <col min="14852" max="14852" width="11.25" style="44" customWidth="1"/>
    <col min="14853" max="14853" width="9.75" style="44" customWidth="1"/>
    <col min="14854" max="15103" width="9" style="44"/>
    <col min="15104" max="15104" width="4.5" style="44" customWidth="1"/>
    <col min="15105" max="15105" width="43.375" style="44" customWidth="1"/>
    <col min="15106" max="15106" width="10" style="44" customWidth="1"/>
    <col min="15107" max="15107" width="10.5" style="44" customWidth="1"/>
    <col min="15108" max="15108" width="11.25" style="44" customWidth="1"/>
    <col min="15109" max="15109" width="9.75" style="44" customWidth="1"/>
    <col min="15110" max="15359" width="9" style="44"/>
    <col min="15360" max="15360" width="4.5" style="44" customWidth="1"/>
    <col min="15361" max="15361" width="43.375" style="44" customWidth="1"/>
    <col min="15362" max="15362" width="10" style="44" customWidth="1"/>
    <col min="15363" max="15363" width="10.5" style="44" customWidth="1"/>
    <col min="15364" max="15364" width="11.25" style="44" customWidth="1"/>
    <col min="15365" max="15365" width="9.75" style="44" customWidth="1"/>
    <col min="15366" max="15615" width="9" style="44"/>
    <col min="15616" max="15616" width="4.5" style="44" customWidth="1"/>
    <col min="15617" max="15617" width="43.375" style="44" customWidth="1"/>
    <col min="15618" max="15618" width="10" style="44" customWidth="1"/>
    <col min="15619" max="15619" width="10.5" style="44" customWidth="1"/>
    <col min="15620" max="15620" width="11.25" style="44" customWidth="1"/>
    <col min="15621" max="15621" width="9.75" style="44" customWidth="1"/>
    <col min="15622" max="15871" width="9" style="44"/>
    <col min="15872" max="15872" width="4.5" style="44" customWidth="1"/>
    <col min="15873" max="15873" width="43.375" style="44" customWidth="1"/>
    <col min="15874" max="15874" width="10" style="44" customWidth="1"/>
    <col min="15875" max="15875" width="10.5" style="44" customWidth="1"/>
    <col min="15876" max="15876" width="11.25" style="44" customWidth="1"/>
    <col min="15877" max="15877" width="9.75" style="44" customWidth="1"/>
    <col min="15878" max="16127" width="9" style="44"/>
    <col min="16128" max="16128" width="4.5" style="44" customWidth="1"/>
    <col min="16129" max="16129" width="43.375" style="44" customWidth="1"/>
    <col min="16130" max="16130" width="10" style="44" customWidth="1"/>
    <col min="16131" max="16131" width="10.5" style="44" customWidth="1"/>
    <col min="16132" max="16132" width="11.25" style="44" customWidth="1"/>
    <col min="16133" max="16133" width="9.75" style="44" customWidth="1"/>
    <col min="16134" max="16384" width="9" style="44"/>
  </cols>
  <sheetData>
    <row r="1" spans="1:5">
      <c r="A1" s="1" t="s">
        <v>116</v>
      </c>
      <c r="E1" s="45" t="s">
        <v>422</v>
      </c>
    </row>
    <row r="2" spans="1:5">
      <c r="A2" s="148" t="s">
        <v>222</v>
      </c>
    </row>
    <row r="3" spans="1:5">
      <c r="A3" s="1" t="s">
        <v>114</v>
      </c>
    </row>
    <row r="4" spans="1:5" ht="18.75">
      <c r="A4" s="541" t="str">
        <f>"DỰ KIẾN KINH PHÍ  NGÂN SÁCH NHÀ NƯỚC NĂM "&amp;NămKH</f>
        <v>DỰ KIẾN KINH PHÍ  NGÂN SÁCH NHÀ NƯỚC NĂM 2022</v>
      </c>
      <c r="B4" s="541"/>
      <c r="C4" s="541"/>
      <c r="D4" s="541"/>
      <c r="E4" s="541"/>
    </row>
    <row r="5" spans="1:5" ht="15.75" customHeight="1">
      <c r="A5"/>
      <c r="B5" s="88"/>
      <c r="C5" s="47"/>
      <c r="D5" s="48"/>
      <c r="E5" s="42" t="s">
        <v>115</v>
      </c>
    </row>
    <row r="6" spans="1:5" ht="15.75" customHeight="1">
      <c r="A6" s="482" t="s">
        <v>86</v>
      </c>
      <c r="B6" s="543" t="s">
        <v>126</v>
      </c>
      <c r="C6" s="542" t="str">
        <f>"Năm "&amp;Năm</f>
        <v>Năm 2021</v>
      </c>
      <c r="D6" s="542"/>
      <c r="E6" s="543" t="str">
        <f>"Dự kiến "&amp;NămKH</f>
        <v>Dự kiến 2022</v>
      </c>
    </row>
    <row r="7" spans="1:5" s="43" customFormat="1">
      <c r="A7" s="482"/>
      <c r="B7" s="543"/>
      <c r="C7" s="97" t="s">
        <v>118</v>
      </c>
      <c r="D7" s="97" t="s">
        <v>119</v>
      </c>
      <c r="E7" s="543"/>
    </row>
    <row r="8" spans="1:5" s="49" customFormat="1">
      <c r="A8" s="98" t="s">
        <v>6</v>
      </c>
      <c r="B8" s="99" t="s">
        <v>127</v>
      </c>
      <c r="C8" s="100">
        <f>SUM(C9,C12)</f>
        <v>0</v>
      </c>
      <c r="D8" s="100">
        <f>SUM(D9,D12)</f>
        <v>0</v>
      </c>
      <c r="E8" s="100">
        <f>SUM(E9,E12)</f>
        <v>0</v>
      </c>
    </row>
    <row r="9" spans="1:5" s="56" customFormat="1">
      <c r="A9" s="101">
        <v>1</v>
      </c>
      <c r="B9" s="102" t="s">
        <v>128</v>
      </c>
      <c r="C9" s="103">
        <f>SUM(C10:C11)</f>
        <v>0</v>
      </c>
      <c r="D9" s="103">
        <f>SUM(D10:D11)</f>
        <v>0</v>
      </c>
      <c r="E9" s="103">
        <f>SUM(E10:E11)</f>
        <v>0</v>
      </c>
    </row>
    <row r="10" spans="1:5" s="50" customFormat="1">
      <c r="A10" s="96"/>
      <c r="B10" s="104" t="s">
        <v>120</v>
      </c>
      <c r="C10" s="105"/>
      <c r="D10" s="105"/>
      <c r="E10" s="105"/>
    </row>
    <row r="11" spans="1:5" s="50" customFormat="1">
      <c r="A11" s="96"/>
      <c r="B11" s="104" t="s">
        <v>121</v>
      </c>
      <c r="C11" s="105"/>
      <c r="D11" s="105"/>
      <c r="E11" s="105"/>
    </row>
    <row r="12" spans="1:5" s="56" customFormat="1">
      <c r="A12" s="101">
        <v>2</v>
      </c>
      <c r="B12" s="102" t="s">
        <v>129</v>
      </c>
      <c r="C12" s="103">
        <f>SUM(C13:C14)</f>
        <v>0</v>
      </c>
      <c r="D12" s="103">
        <f>SUM(D13:D14)</f>
        <v>0</v>
      </c>
      <c r="E12" s="103">
        <f>SUM(E13:E14)</f>
        <v>0</v>
      </c>
    </row>
    <row r="13" spans="1:5" s="50" customFormat="1">
      <c r="A13" s="96"/>
      <c r="B13" s="104" t="s">
        <v>122</v>
      </c>
      <c r="C13" s="105"/>
      <c r="D13" s="105"/>
      <c r="E13" s="105"/>
    </row>
    <row r="14" spans="1:5" s="50" customFormat="1">
      <c r="A14" s="96"/>
      <c r="B14" s="104" t="s">
        <v>121</v>
      </c>
      <c r="C14" s="105"/>
      <c r="D14" s="105"/>
      <c r="E14" s="105"/>
    </row>
    <row r="15" spans="1:5" s="51" customFormat="1">
      <c r="A15" s="98" t="s">
        <v>48</v>
      </c>
      <c r="B15" s="99" t="s">
        <v>166</v>
      </c>
      <c r="C15" s="106">
        <f>SUM(C16,C38)</f>
        <v>0</v>
      </c>
      <c r="D15" s="106">
        <f>SUM(D16,D38)</f>
        <v>0</v>
      </c>
      <c r="E15" s="106">
        <f>SUM(E16,E38)</f>
        <v>0</v>
      </c>
    </row>
    <row r="16" spans="1:5">
      <c r="A16" s="98" t="s">
        <v>37</v>
      </c>
      <c r="B16" s="107" t="s">
        <v>123</v>
      </c>
      <c r="C16" s="108">
        <f>SUM(C17,C25)</f>
        <v>0</v>
      </c>
      <c r="D16" s="108">
        <f>SUM(D17,D55:D55)</f>
        <v>0</v>
      </c>
      <c r="E16" s="108">
        <f>SUM(E17,E55:E55)</f>
        <v>0</v>
      </c>
    </row>
    <row r="17" spans="1:5" s="55" customFormat="1" ht="30">
      <c r="A17" s="109">
        <v>1</v>
      </c>
      <c r="B17" s="110" t="s">
        <v>187</v>
      </c>
      <c r="C17" s="103">
        <f>SUM(C18:C22)</f>
        <v>0</v>
      </c>
      <c r="D17" s="103">
        <f>SUM(D18:D22)</f>
        <v>0</v>
      </c>
      <c r="E17" s="103">
        <f>SUM(E18:E22)</f>
        <v>0</v>
      </c>
    </row>
    <row r="18" spans="1:5">
      <c r="A18" s="111" t="s">
        <v>124</v>
      </c>
      <c r="B18" s="112" t="s">
        <v>167</v>
      </c>
      <c r="C18" s="113"/>
      <c r="D18" s="113"/>
      <c r="E18" s="113"/>
    </row>
    <row r="19" spans="1:5">
      <c r="A19" s="111" t="s">
        <v>125</v>
      </c>
      <c r="B19" s="112" t="s">
        <v>130</v>
      </c>
      <c r="C19" s="113"/>
      <c r="D19" s="113"/>
      <c r="E19" s="113"/>
    </row>
    <row r="20" spans="1:5">
      <c r="A20" s="111" t="s">
        <v>133</v>
      </c>
      <c r="B20" s="112" t="s">
        <v>131</v>
      </c>
      <c r="C20" s="113"/>
      <c r="D20" s="113"/>
      <c r="E20" s="113"/>
    </row>
    <row r="21" spans="1:5">
      <c r="A21" s="111" t="s">
        <v>134</v>
      </c>
      <c r="B21" s="112" t="s">
        <v>170</v>
      </c>
      <c r="C21" s="113"/>
      <c r="D21" s="113"/>
      <c r="E21" s="113"/>
    </row>
    <row r="22" spans="1:5" s="55" customFormat="1" ht="30">
      <c r="A22" s="114" t="s">
        <v>135</v>
      </c>
      <c r="B22" s="115" t="s">
        <v>188</v>
      </c>
      <c r="C22" s="113">
        <f>SUM(C23:C24)</f>
        <v>0</v>
      </c>
      <c r="D22" s="113">
        <f>SUM(D23:D24)</f>
        <v>0</v>
      </c>
      <c r="E22" s="113">
        <f>SUM(E23:E24)</f>
        <v>0</v>
      </c>
    </row>
    <row r="23" spans="1:5" s="58" customFormat="1">
      <c r="A23" s="116" t="s">
        <v>136</v>
      </c>
      <c r="B23" s="117" t="s">
        <v>278</v>
      </c>
      <c r="C23" s="118"/>
      <c r="D23" s="118"/>
      <c r="E23" s="118"/>
    </row>
    <row r="24" spans="1:5" s="58" customFormat="1">
      <c r="A24" s="116" t="s">
        <v>137</v>
      </c>
      <c r="B24" s="117" t="s">
        <v>132</v>
      </c>
      <c r="C24" s="118"/>
      <c r="D24" s="118"/>
      <c r="E24" s="118"/>
    </row>
    <row r="25" spans="1:5" s="58" customFormat="1">
      <c r="A25" s="59">
        <v>2</v>
      </c>
      <c r="B25" s="60" t="s">
        <v>171</v>
      </c>
      <c r="C25" s="82">
        <f>SUM(C26,C33,C36)</f>
        <v>0</v>
      </c>
      <c r="D25" s="82">
        <f>SUM(D26,D33,D36)</f>
        <v>0</v>
      </c>
      <c r="E25" s="82">
        <f>SUM(E26,E33,E36)</f>
        <v>0</v>
      </c>
    </row>
    <row r="26" spans="1:5" ht="30">
      <c r="A26" s="62" t="s">
        <v>138</v>
      </c>
      <c r="B26" s="75" t="s">
        <v>139</v>
      </c>
      <c r="C26" s="68">
        <f>SUM(C27:C32)</f>
        <v>0</v>
      </c>
      <c r="D26" s="68">
        <f>SUM(D27:D32)</f>
        <v>0</v>
      </c>
      <c r="E26" s="68">
        <f>SUM(E27:E32)</f>
        <v>0</v>
      </c>
    </row>
    <row r="27" spans="1:5" s="58" customFormat="1">
      <c r="A27" s="72" t="s">
        <v>160</v>
      </c>
      <c r="B27" s="73" t="s">
        <v>140</v>
      </c>
      <c r="C27" s="89"/>
      <c r="D27" s="74"/>
      <c r="E27" s="119"/>
    </row>
    <row r="28" spans="1:5" s="58" customFormat="1">
      <c r="A28" s="72" t="s">
        <v>161</v>
      </c>
      <c r="B28" s="73" t="s">
        <v>141</v>
      </c>
      <c r="C28" s="89"/>
      <c r="D28" s="74"/>
      <c r="E28" s="74"/>
    </row>
    <row r="29" spans="1:5" s="58" customFormat="1">
      <c r="A29" s="72" t="s">
        <v>162</v>
      </c>
      <c r="B29" s="73" t="s">
        <v>142</v>
      </c>
      <c r="C29" s="89"/>
      <c r="D29" s="74"/>
      <c r="E29" s="74"/>
    </row>
    <row r="30" spans="1:5" s="58" customFormat="1">
      <c r="A30" s="72" t="s">
        <v>163</v>
      </c>
      <c r="B30" s="73" t="s">
        <v>143</v>
      </c>
      <c r="C30" s="89"/>
      <c r="D30" s="74"/>
      <c r="E30" s="74"/>
    </row>
    <row r="31" spans="1:5" s="58" customFormat="1">
      <c r="A31" s="72" t="s">
        <v>164</v>
      </c>
      <c r="B31" s="73" t="s">
        <v>144</v>
      </c>
      <c r="C31" s="89"/>
      <c r="D31" s="74"/>
      <c r="E31" s="74"/>
    </row>
    <row r="32" spans="1:5" s="58" customFormat="1">
      <c r="A32" s="72" t="s">
        <v>165</v>
      </c>
      <c r="B32" s="73" t="s">
        <v>145</v>
      </c>
      <c r="C32" s="89"/>
      <c r="D32" s="74"/>
      <c r="E32" s="74"/>
    </row>
    <row r="33" spans="1:7">
      <c r="A33" s="77" t="s">
        <v>146</v>
      </c>
      <c r="B33" s="78" t="s">
        <v>168</v>
      </c>
      <c r="C33" s="68">
        <f>SUM(C34:C35)</f>
        <v>0</v>
      </c>
      <c r="D33" s="68">
        <f>SUM(D34:D35)</f>
        <v>0</v>
      </c>
      <c r="E33" s="68">
        <f>SUM(E34:E35)</f>
        <v>0</v>
      </c>
    </row>
    <row r="34" spans="1:7" s="58" customFormat="1">
      <c r="A34" s="76" t="s">
        <v>172</v>
      </c>
      <c r="B34" s="65" t="s">
        <v>147</v>
      </c>
      <c r="C34" s="63"/>
      <c r="D34" s="63"/>
      <c r="E34" s="63"/>
    </row>
    <row r="35" spans="1:7" s="58" customFormat="1">
      <c r="A35" s="76" t="s">
        <v>173</v>
      </c>
      <c r="B35" s="65" t="s">
        <v>148</v>
      </c>
      <c r="C35" s="63"/>
      <c r="D35" s="63"/>
      <c r="E35" s="63"/>
    </row>
    <row r="36" spans="1:7" s="58" customFormat="1">
      <c r="A36" s="64" t="s">
        <v>149</v>
      </c>
      <c r="B36" s="79" t="s">
        <v>169</v>
      </c>
      <c r="C36" s="68">
        <f>SUM(C37)</f>
        <v>0</v>
      </c>
      <c r="D36" s="68">
        <f>SUM(D37)</f>
        <v>0</v>
      </c>
      <c r="E36" s="68">
        <f>SUM(E37)</f>
        <v>0</v>
      </c>
    </row>
    <row r="37" spans="1:7" s="58" customFormat="1" ht="75">
      <c r="A37" s="64"/>
      <c r="B37" s="81" t="s">
        <v>150</v>
      </c>
      <c r="C37" s="63"/>
      <c r="D37" s="63"/>
      <c r="E37" s="80"/>
    </row>
    <row r="38" spans="1:7" s="58" customFormat="1">
      <c r="A38" s="66" t="s">
        <v>38</v>
      </c>
      <c r="B38" s="67" t="s">
        <v>151</v>
      </c>
      <c r="C38" s="61">
        <f>SUM(C39:C40)</f>
        <v>0</v>
      </c>
      <c r="D38" s="61">
        <f>SUM(D39:D40)</f>
        <v>0</v>
      </c>
      <c r="E38" s="61">
        <f>SUM(E39:E40)</f>
        <v>0</v>
      </c>
    </row>
    <row r="39" spans="1:7" s="85" customFormat="1">
      <c r="A39" s="83">
        <v>1</v>
      </c>
      <c r="B39" s="84" t="s">
        <v>152</v>
      </c>
      <c r="C39" s="82"/>
      <c r="D39" s="82"/>
      <c r="E39" s="82"/>
    </row>
    <row r="40" spans="1:7" s="85" customFormat="1">
      <c r="A40" s="86">
        <v>2</v>
      </c>
      <c r="B40" s="87" t="s">
        <v>153</v>
      </c>
      <c r="C40" s="82"/>
      <c r="D40" s="82"/>
      <c r="E40" s="82"/>
    </row>
    <row r="41" spans="1:7" s="58" customFormat="1">
      <c r="A41" s="69" t="s">
        <v>31</v>
      </c>
      <c r="B41" s="70" t="s">
        <v>154</v>
      </c>
      <c r="C41" s="94">
        <f>SUM(C42,C48:C50)</f>
        <v>0</v>
      </c>
      <c r="D41" s="94">
        <f>SUM(D42,D48:D50)</f>
        <v>0</v>
      </c>
      <c r="E41" s="94">
        <f>SUM(E42,E48:E50)</f>
        <v>0</v>
      </c>
    </row>
    <row r="42" spans="1:7" s="58" customFormat="1">
      <c r="A42" s="120">
        <v>1</v>
      </c>
      <c r="B42" s="121" t="s">
        <v>175</v>
      </c>
      <c r="C42" s="122">
        <f>SUM(C43:C47)</f>
        <v>0</v>
      </c>
      <c r="D42" s="122">
        <f>SUM(D43:D47)</f>
        <v>0</v>
      </c>
      <c r="E42" s="122">
        <f>SUM(E43:E47)</f>
        <v>0</v>
      </c>
    </row>
    <row r="43" spans="1:7" s="58" customFormat="1">
      <c r="A43" s="123" t="s">
        <v>124</v>
      </c>
      <c r="B43" s="124" t="s">
        <v>176</v>
      </c>
      <c r="C43" s="125"/>
      <c r="D43" s="125"/>
      <c r="E43" s="126"/>
      <c r="G43" s="90"/>
    </row>
    <row r="44" spans="1:7" s="58" customFormat="1">
      <c r="A44" s="123" t="s">
        <v>125</v>
      </c>
      <c r="B44" s="124" t="s">
        <v>141</v>
      </c>
      <c r="C44" s="125"/>
      <c r="D44" s="125"/>
      <c r="E44" s="126"/>
      <c r="G44" s="90"/>
    </row>
    <row r="45" spans="1:7" s="58" customFormat="1">
      <c r="A45" s="123" t="s">
        <v>133</v>
      </c>
      <c r="B45" s="124" t="s">
        <v>145</v>
      </c>
      <c r="C45" s="125"/>
      <c r="D45" s="125"/>
      <c r="E45" s="126"/>
      <c r="G45" s="90"/>
    </row>
    <row r="46" spans="1:7" s="58" customFormat="1">
      <c r="A46" s="123" t="s">
        <v>134</v>
      </c>
      <c r="B46" s="124" t="s">
        <v>177</v>
      </c>
      <c r="C46" s="125"/>
      <c r="D46" s="125"/>
      <c r="E46" s="126"/>
    </row>
    <row r="47" spans="1:7" s="58" customFormat="1">
      <c r="A47" s="123" t="s">
        <v>135</v>
      </c>
      <c r="B47" s="124" t="s">
        <v>178</v>
      </c>
      <c r="C47" s="125"/>
      <c r="D47" s="125"/>
      <c r="E47" s="126"/>
    </row>
    <row r="48" spans="1:7" s="58" customFormat="1" ht="30">
      <c r="A48" s="120">
        <v>2</v>
      </c>
      <c r="B48" s="121" t="s">
        <v>179</v>
      </c>
      <c r="C48" s="122"/>
      <c r="D48" s="122"/>
      <c r="E48" s="127"/>
      <c r="G48" s="90"/>
    </row>
    <row r="49" spans="1:7" s="58" customFormat="1">
      <c r="A49" s="120">
        <v>3</v>
      </c>
      <c r="B49" s="121" t="s">
        <v>180</v>
      </c>
      <c r="C49" s="122"/>
      <c r="D49" s="122"/>
      <c r="E49" s="127"/>
      <c r="G49" s="90"/>
    </row>
    <row r="50" spans="1:7" s="58" customFormat="1">
      <c r="A50" s="120">
        <v>4</v>
      </c>
      <c r="B50" s="121" t="s">
        <v>181</v>
      </c>
      <c r="C50" s="128"/>
      <c r="D50" s="128"/>
      <c r="E50" s="129"/>
      <c r="G50" s="90"/>
    </row>
    <row r="51" spans="1:7" s="58" customFormat="1" ht="30">
      <c r="A51" s="69" t="s">
        <v>155</v>
      </c>
      <c r="B51" s="70" t="s">
        <v>174</v>
      </c>
      <c r="C51" s="94"/>
      <c r="D51" s="94"/>
      <c r="E51" s="95"/>
    </row>
    <row r="52" spans="1:7" s="58" customFormat="1">
      <c r="A52" s="69" t="s">
        <v>156</v>
      </c>
      <c r="B52" s="70" t="s">
        <v>157</v>
      </c>
      <c r="C52" s="94"/>
      <c r="D52" s="94"/>
      <c r="E52" s="94"/>
    </row>
    <row r="53" spans="1:7" s="58" customFormat="1">
      <c r="A53" s="91">
        <v>1</v>
      </c>
      <c r="B53" s="87" t="s">
        <v>182</v>
      </c>
      <c r="C53" s="92"/>
      <c r="D53" s="92"/>
      <c r="E53" s="92"/>
    </row>
    <row r="54" spans="1:7" s="58" customFormat="1">
      <c r="A54" s="91">
        <v>2</v>
      </c>
      <c r="B54" s="87" t="s">
        <v>183</v>
      </c>
      <c r="C54" s="92"/>
      <c r="D54" s="92"/>
      <c r="E54" s="92"/>
    </row>
    <row r="55" spans="1:7">
      <c r="A55" s="69" t="s">
        <v>158</v>
      </c>
      <c r="B55" s="70" t="s">
        <v>159</v>
      </c>
      <c r="C55" s="94">
        <f>SUM(C56:C58)</f>
        <v>0</v>
      </c>
      <c r="D55" s="94">
        <f>SUM(D56:D58)</f>
        <v>0</v>
      </c>
      <c r="E55" s="94">
        <f>SUM(E56:E58)</f>
        <v>0</v>
      </c>
    </row>
    <row r="56" spans="1:7">
      <c r="A56" s="91">
        <v>1</v>
      </c>
      <c r="B56" s="87" t="s">
        <v>184</v>
      </c>
      <c r="C56" s="71"/>
      <c r="D56" s="71"/>
      <c r="E56" s="71"/>
    </row>
    <row r="57" spans="1:7">
      <c r="A57" s="91">
        <v>2</v>
      </c>
      <c r="B57" s="87" t="s">
        <v>185</v>
      </c>
      <c r="C57" s="71"/>
      <c r="D57" s="71"/>
      <c r="E57" s="71"/>
    </row>
    <row r="58" spans="1:7" s="58" customFormat="1">
      <c r="A58" s="91">
        <v>3</v>
      </c>
      <c r="B58" s="93" t="s">
        <v>186</v>
      </c>
      <c r="C58" s="92"/>
      <c r="D58" s="92"/>
      <c r="E58" s="92"/>
    </row>
    <row r="59" spans="1:7">
      <c r="A59" s="130"/>
      <c r="B59" s="131" t="s">
        <v>113</v>
      </c>
      <c r="C59" s="132">
        <f>SUM(C8,C15,C41,C51:C52,C55)</f>
        <v>0</v>
      </c>
      <c r="D59" s="132">
        <f>SUM(D8,D15,D41,D51:D52,D55)</f>
        <v>0</v>
      </c>
      <c r="E59" s="132">
        <f>SUM(E8,E15,E41,E51:E52,E55)</f>
        <v>0</v>
      </c>
    </row>
    <row r="60" spans="1:7">
      <c r="B60" s="52"/>
    </row>
    <row r="61" spans="1:7" ht="16.5">
      <c r="B61" s="53"/>
      <c r="C61" s="544" t="str">
        <f>"............,  ngày ...  tháng  ... năm "&amp;Năm</f>
        <v>............,  ngày ...  tháng  ... năm 2021</v>
      </c>
      <c r="D61" s="544"/>
      <c r="E61" s="544"/>
    </row>
    <row r="62" spans="1:7" s="55" customFormat="1" ht="16.5">
      <c r="A62" s="54"/>
      <c r="B62" s="57"/>
      <c r="C62" s="272"/>
      <c r="D62" s="466" t="s">
        <v>49</v>
      </c>
      <c r="E62" s="466"/>
    </row>
    <row r="63" spans="1:7" s="55" customFormat="1">
      <c r="A63" s="54"/>
      <c r="B63" s="57"/>
      <c r="C63" s="57"/>
      <c r="D63" s="467" t="s">
        <v>50</v>
      </c>
      <c r="E63" s="467"/>
    </row>
    <row r="64" spans="1:7">
      <c r="B64" s="52"/>
    </row>
    <row r="65" spans="2:5">
      <c r="B65" s="52"/>
      <c r="D65" s="46"/>
      <c r="E65" s="46"/>
    </row>
    <row r="66" spans="2:5">
      <c r="B66" s="52"/>
      <c r="D66" s="46"/>
      <c r="E66" s="46"/>
    </row>
    <row r="67" spans="2:5">
      <c r="B67" s="52"/>
      <c r="D67" s="46"/>
      <c r="E67" s="46"/>
    </row>
    <row r="68" spans="2:5">
      <c r="B68" s="52"/>
    </row>
    <row r="69" spans="2:5">
      <c r="B69" s="52"/>
    </row>
    <row r="70" spans="2:5">
      <c r="B70" s="52"/>
    </row>
    <row r="71" spans="2:5">
      <c r="B71" s="52"/>
    </row>
    <row r="72" spans="2:5">
      <c r="B72" s="52"/>
    </row>
    <row r="73" spans="2:5">
      <c r="B73" s="52"/>
    </row>
    <row r="74" spans="2:5">
      <c r="B74" s="52"/>
    </row>
    <row r="75" spans="2:5">
      <c r="B75" s="52"/>
    </row>
    <row r="76" spans="2:5">
      <c r="B76" s="52"/>
    </row>
    <row r="77" spans="2:5">
      <c r="B77" s="52"/>
    </row>
    <row r="78" spans="2:5">
      <c r="B78" s="52"/>
    </row>
    <row r="79" spans="2:5">
      <c r="B79" s="52"/>
    </row>
    <row r="80" spans="2:5">
      <c r="B80" s="52"/>
    </row>
    <row r="81" spans="2:2">
      <c r="B81" s="52"/>
    </row>
    <row r="82" spans="2:2">
      <c r="B82" s="52"/>
    </row>
    <row r="83" spans="2:2">
      <c r="B83" s="52"/>
    </row>
    <row r="84" spans="2:2">
      <c r="B84" s="52"/>
    </row>
    <row r="85" spans="2:2">
      <c r="B85" s="52"/>
    </row>
  </sheetData>
  <mergeCells count="8">
    <mergeCell ref="A4:E4"/>
    <mergeCell ref="D62:E62"/>
    <mergeCell ref="D63:E63"/>
    <mergeCell ref="C6:D6"/>
    <mergeCell ref="E6:E7"/>
    <mergeCell ref="B6:B7"/>
    <mergeCell ref="A6:A7"/>
    <mergeCell ref="C61:E61"/>
  </mergeCells>
  <printOptions horizontalCentered="1"/>
  <pageMargins left="0.98425196850393704" right="0.59055118110236227" top="0.78740157480314965" bottom="0.78740157480314965" header="0.59055118110236227" footer="0.51181102362204722"/>
  <pageSetup paperSize="9" scale="85" firstPageNumber="19" orientation="portrait" useFirstPageNumber="1" r:id="rId1"/>
  <headerFooter alignWithMargins="0">
    <oddFooter>&amp;R&amp;P</oddFooter>
  </headerFooter>
  <ignoredErrors>
    <ignoredError sqref="A18:A36 A43:A56"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57"/>
  <sheetViews>
    <sheetView zoomScale="85" zoomScaleNormal="85" zoomScaleSheetLayoutView="100" workbookViewId="0">
      <selection activeCell="M15" sqref="M15"/>
    </sheetView>
  </sheetViews>
  <sheetFormatPr defaultRowHeight="18.75"/>
  <cols>
    <col min="1" max="1" width="3.75" style="174" customWidth="1"/>
    <col min="2" max="2" width="4.5" style="174" customWidth="1"/>
    <col min="3" max="3" width="6.75" style="174" customWidth="1"/>
    <col min="4" max="4" width="42.375" style="174" customWidth="1"/>
    <col min="5" max="6" width="6.5" style="174" customWidth="1"/>
    <col min="7" max="7" width="7" style="174" customWidth="1"/>
    <col min="8" max="8" width="6.25" style="174" customWidth="1"/>
    <col min="9" max="9" width="6.5" style="174" customWidth="1"/>
    <col min="10" max="253" width="9" style="174"/>
    <col min="254" max="254" width="4.5" style="174" customWidth="1"/>
    <col min="255" max="255" width="38.25" style="174" customWidth="1"/>
    <col min="256" max="256" width="6.375" style="174" customWidth="1"/>
    <col min="257" max="259" width="7.375" style="174" customWidth="1"/>
    <col min="260" max="265" width="0" style="174" hidden="1" customWidth="1"/>
    <col min="266" max="509" width="9" style="174"/>
    <col min="510" max="510" width="4.5" style="174" customWidth="1"/>
    <col min="511" max="511" width="38.25" style="174" customWidth="1"/>
    <col min="512" max="512" width="6.375" style="174" customWidth="1"/>
    <col min="513" max="515" width="7.375" style="174" customWidth="1"/>
    <col min="516" max="521" width="0" style="174" hidden="1" customWidth="1"/>
    <col min="522" max="765" width="9" style="174"/>
    <col min="766" max="766" width="4.5" style="174" customWidth="1"/>
    <col min="767" max="767" width="38.25" style="174" customWidth="1"/>
    <col min="768" max="768" width="6.375" style="174" customWidth="1"/>
    <col min="769" max="771" width="7.375" style="174" customWidth="1"/>
    <col min="772" max="777" width="0" style="174" hidden="1" customWidth="1"/>
    <col min="778" max="1021" width="9" style="174"/>
    <col min="1022" max="1022" width="4.5" style="174" customWidth="1"/>
    <col min="1023" max="1023" width="38.25" style="174" customWidth="1"/>
    <col min="1024" max="1024" width="6.375" style="174" customWidth="1"/>
    <col min="1025" max="1027" width="7.375" style="174" customWidth="1"/>
    <col min="1028" max="1033" width="0" style="174" hidden="1" customWidth="1"/>
    <col min="1034" max="1277" width="9" style="174"/>
    <col min="1278" max="1278" width="4.5" style="174" customWidth="1"/>
    <col min="1279" max="1279" width="38.25" style="174" customWidth="1"/>
    <col min="1280" max="1280" width="6.375" style="174" customWidth="1"/>
    <col min="1281" max="1283" width="7.375" style="174" customWidth="1"/>
    <col min="1284" max="1289" width="0" style="174" hidden="1" customWidth="1"/>
    <col min="1290" max="1533" width="9" style="174"/>
    <col min="1534" max="1534" width="4.5" style="174" customWidth="1"/>
    <col min="1535" max="1535" width="38.25" style="174" customWidth="1"/>
    <col min="1536" max="1536" width="6.375" style="174" customWidth="1"/>
    <col min="1537" max="1539" width="7.375" style="174" customWidth="1"/>
    <col min="1540" max="1545" width="0" style="174" hidden="1" customWidth="1"/>
    <col min="1546" max="1789" width="9" style="174"/>
    <col min="1790" max="1790" width="4.5" style="174" customWidth="1"/>
    <col min="1791" max="1791" width="38.25" style="174" customWidth="1"/>
    <col min="1792" max="1792" width="6.375" style="174" customWidth="1"/>
    <col min="1793" max="1795" width="7.375" style="174" customWidth="1"/>
    <col min="1796" max="1801" width="0" style="174" hidden="1" customWidth="1"/>
    <col min="1802" max="2045" width="9" style="174"/>
    <col min="2046" max="2046" width="4.5" style="174" customWidth="1"/>
    <col min="2047" max="2047" width="38.25" style="174" customWidth="1"/>
    <col min="2048" max="2048" width="6.375" style="174" customWidth="1"/>
    <col min="2049" max="2051" width="7.375" style="174" customWidth="1"/>
    <col min="2052" max="2057" width="0" style="174" hidden="1" customWidth="1"/>
    <col min="2058" max="2301" width="9" style="174"/>
    <col min="2302" max="2302" width="4.5" style="174" customWidth="1"/>
    <col min="2303" max="2303" width="38.25" style="174" customWidth="1"/>
    <col min="2304" max="2304" width="6.375" style="174" customWidth="1"/>
    <col min="2305" max="2307" width="7.375" style="174" customWidth="1"/>
    <col min="2308" max="2313" width="0" style="174" hidden="1" customWidth="1"/>
    <col min="2314" max="2557" width="9" style="174"/>
    <col min="2558" max="2558" width="4.5" style="174" customWidth="1"/>
    <col min="2559" max="2559" width="38.25" style="174" customWidth="1"/>
    <col min="2560" max="2560" width="6.375" style="174" customWidth="1"/>
    <col min="2561" max="2563" width="7.375" style="174" customWidth="1"/>
    <col min="2564" max="2569" width="0" style="174" hidden="1" customWidth="1"/>
    <col min="2570" max="2813" width="9" style="174"/>
    <col min="2814" max="2814" width="4.5" style="174" customWidth="1"/>
    <col min="2815" max="2815" width="38.25" style="174" customWidth="1"/>
    <col min="2816" max="2816" width="6.375" style="174" customWidth="1"/>
    <col min="2817" max="2819" width="7.375" style="174" customWidth="1"/>
    <col min="2820" max="2825" width="0" style="174" hidden="1" customWidth="1"/>
    <col min="2826" max="3069" width="9" style="174"/>
    <col min="3070" max="3070" width="4.5" style="174" customWidth="1"/>
    <col min="3071" max="3071" width="38.25" style="174" customWidth="1"/>
    <col min="3072" max="3072" width="6.375" style="174" customWidth="1"/>
    <col min="3073" max="3075" width="7.375" style="174" customWidth="1"/>
    <col min="3076" max="3081" width="0" style="174" hidden="1" customWidth="1"/>
    <col min="3082" max="3325" width="9" style="174"/>
    <col min="3326" max="3326" width="4.5" style="174" customWidth="1"/>
    <col min="3327" max="3327" width="38.25" style="174" customWidth="1"/>
    <col min="3328" max="3328" width="6.375" style="174" customWidth="1"/>
    <col min="3329" max="3331" width="7.375" style="174" customWidth="1"/>
    <col min="3332" max="3337" width="0" style="174" hidden="1" customWidth="1"/>
    <col min="3338" max="3581" width="9" style="174"/>
    <col min="3582" max="3582" width="4.5" style="174" customWidth="1"/>
    <col min="3583" max="3583" width="38.25" style="174" customWidth="1"/>
    <col min="3584" max="3584" width="6.375" style="174" customWidth="1"/>
    <col min="3585" max="3587" width="7.375" style="174" customWidth="1"/>
    <col min="3588" max="3593" width="0" style="174" hidden="1" customWidth="1"/>
    <col min="3594" max="3837" width="9" style="174"/>
    <col min="3838" max="3838" width="4.5" style="174" customWidth="1"/>
    <col min="3839" max="3839" width="38.25" style="174" customWidth="1"/>
    <col min="3840" max="3840" width="6.375" style="174" customWidth="1"/>
    <col min="3841" max="3843" width="7.375" style="174" customWidth="1"/>
    <col min="3844" max="3849" width="0" style="174" hidden="1" customWidth="1"/>
    <col min="3850" max="4093" width="9" style="174"/>
    <col min="4094" max="4094" width="4.5" style="174" customWidth="1"/>
    <col min="4095" max="4095" width="38.25" style="174" customWidth="1"/>
    <col min="4096" max="4096" width="6.375" style="174" customWidth="1"/>
    <col min="4097" max="4099" width="7.375" style="174" customWidth="1"/>
    <col min="4100" max="4105" width="0" style="174" hidden="1" customWidth="1"/>
    <col min="4106" max="4349" width="9" style="174"/>
    <col min="4350" max="4350" width="4.5" style="174" customWidth="1"/>
    <col min="4351" max="4351" width="38.25" style="174" customWidth="1"/>
    <col min="4352" max="4352" width="6.375" style="174" customWidth="1"/>
    <col min="4353" max="4355" width="7.375" style="174" customWidth="1"/>
    <col min="4356" max="4361" width="0" style="174" hidden="1" customWidth="1"/>
    <col min="4362" max="4605" width="9" style="174"/>
    <col min="4606" max="4606" width="4.5" style="174" customWidth="1"/>
    <col min="4607" max="4607" width="38.25" style="174" customWidth="1"/>
    <col min="4608" max="4608" width="6.375" style="174" customWidth="1"/>
    <col min="4609" max="4611" width="7.375" style="174" customWidth="1"/>
    <col min="4612" max="4617" width="0" style="174" hidden="1" customWidth="1"/>
    <col min="4618" max="4861" width="9" style="174"/>
    <col min="4862" max="4862" width="4.5" style="174" customWidth="1"/>
    <col min="4863" max="4863" width="38.25" style="174" customWidth="1"/>
    <col min="4864" max="4864" width="6.375" style="174" customWidth="1"/>
    <col min="4865" max="4867" width="7.375" style="174" customWidth="1"/>
    <col min="4868" max="4873" width="0" style="174" hidden="1" customWidth="1"/>
    <col min="4874" max="5117" width="9" style="174"/>
    <col min="5118" max="5118" width="4.5" style="174" customWidth="1"/>
    <col min="5119" max="5119" width="38.25" style="174" customWidth="1"/>
    <col min="5120" max="5120" width="6.375" style="174" customWidth="1"/>
    <col min="5121" max="5123" width="7.375" style="174" customWidth="1"/>
    <col min="5124" max="5129" width="0" style="174" hidden="1" customWidth="1"/>
    <col min="5130" max="5373" width="9" style="174"/>
    <col min="5374" max="5374" width="4.5" style="174" customWidth="1"/>
    <col min="5375" max="5375" width="38.25" style="174" customWidth="1"/>
    <col min="5376" max="5376" width="6.375" style="174" customWidth="1"/>
    <col min="5377" max="5379" width="7.375" style="174" customWidth="1"/>
    <col min="5380" max="5385" width="0" style="174" hidden="1" customWidth="1"/>
    <col min="5386" max="5629" width="9" style="174"/>
    <col min="5630" max="5630" width="4.5" style="174" customWidth="1"/>
    <col min="5631" max="5631" width="38.25" style="174" customWidth="1"/>
    <col min="5632" max="5632" width="6.375" style="174" customWidth="1"/>
    <col min="5633" max="5635" width="7.375" style="174" customWidth="1"/>
    <col min="5636" max="5641" width="0" style="174" hidden="1" customWidth="1"/>
    <col min="5642" max="5885" width="9" style="174"/>
    <col min="5886" max="5886" width="4.5" style="174" customWidth="1"/>
    <col min="5887" max="5887" width="38.25" style="174" customWidth="1"/>
    <col min="5888" max="5888" width="6.375" style="174" customWidth="1"/>
    <col min="5889" max="5891" width="7.375" style="174" customWidth="1"/>
    <col min="5892" max="5897" width="0" style="174" hidden="1" customWidth="1"/>
    <col min="5898" max="6141" width="9" style="174"/>
    <col min="6142" max="6142" width="4.5" style="174" customWidth="1"/>
    <col min="6143" max="6143" width="38.25" style="174" customWidth="1"/>
    <col min="6144" max="6144" width="6.375" style="174" customWidth="1"/>
    <col min="6145" max="6147" width="7.375" style="174" customWidth="1"/>
    <col min="6148" max="6153" width="0" style="174" hidden="1" customWidth="1"/>
    <col min="6154" max="6397" width="9" style="174"/>
    <col min="6398" max="6398" width="4.5" style="174" customWidth="1"/>
    <col min="6399" max="6399" width="38.25" style="174" customWidth="1"/>
    <col min="6400" max="6400" width="6.375" style="174" customWidth="1"/>
    <col min="6401" max="6403" width="7.375" style="174" customWidth="1"/>
    <col min="6404" max="6409" width="0" style="174" hidden="1" customWidth="1"/>
    <col min="6410" max="6653" width="9" style="174"/>
    <col min="6654" max="6654" width="4.5" style="174" customWidth="1"/>
    <col min="6655" max="6655" width="38.25" style="174" customWidth="1"/>
    <col min="6656" max="6656" width="6.375" style="174" customWidth="1"/>
    <col min="6657" max="6659" width="7.375" style="174" customWidth="1"/>
    <col min="6660" max="6665" width="0" style="174" hidden="1" customWidth="1"/>
    <col min="6666" max="6909" width="9" style="174"/>
    <col min="6910" max="6910" width="4.5" style="174" customWidth="1"/>
    <col min="6911" max="6911" width="38.25" style="174" customWidth="1"/>
    <col min="6912" max="6912" width="6.375" style="174" customWidth="1"/>
    <col min="6913" max="6915" width="7.375" style="174" customWidth="1"/>
    <col min="6916" max="6921" width="0" style="174" hidden="1" customWidth="1"/>
    <col min="6922" max="7165" width="9" style="174"/>
    <col min="7166" max="7166" width="4.5" style="174" customWidth="1"/>
    <col min="7167" max="7167" width="38.25" style="174" customWidth="1"/>
    <col min="7168" max="7168" width="6.375" style="174" customWidth="1"/>
    <col min="7169" max="7171" width="7.375" style="174" customWidth="1"/>
    <col min="7172" max="7177" width="0" style="174" hidden="1" customWidth="1"/>
    <col min="7178" max="7421" width="9" style="174"/>
    <col min="7422" max="7422" width="4.5" style="174" customWidth="1"/>
    <col min="7423" max="7423" width="38.25" style="174" customWidth="1"/>
    <col min="7424" max="7424" width="6.375" style="174" customWidth="1"/>
    <col min="7425" max="7427" width="7.375" style="174" customWidth="1"/>
    <col min="7428" max="7433" width="0" style="174" hidden="1" customWidth="1"/>
    <col min="7434" max="7677" width="9" style="174"/>
    <col min="7678" max="7678" width="4.5" style="174" customWidth="1"/>
    <col min="7679" max="7679" width="38.25" style="174" customWidth="1"/>
    <col min="7680" max="7680" width="6.375" style="174" customWidth="1"/>
    <col min="7681" max="7683" width="7.375" style="174" customWidth="1"/>
    <col min="7684" max="7689" width="0" style="174" hidden="1" customWidth="1"/>
    <col min="7690" max="7933" width="9" style="174"/>
    <col min="7934" max="7934" width="4.5" style="174" customWidth="1"/>
    <col min="7935" max="7935" width="38.25" style="174" customWidth="1"/>
    <col min="7936" max="7936" width="6.375" style="174" customWidth="1"/>
    <col min="7937" max="7939" width="7.375" style="174" customWidth="1"/>
    <col min="7940" max="7945" width="0" style="174" hidden="1" customWidth="1"/>
    <col min="7946" max="8189" width="9" style="174"/>
    <col min="8190" max="8190" width="4.5" style="174" customWidth="1"/>
    <col min="8191" max="8191" width="38.25" style="174" customWidth="1"/>
    <col min="8192" max="8192" width="6.375" style="174" customWidth="1"/>
    <col min="8193" max="8195" width="7.375" style="174" customWidth="1"/>
    <col min="8196" max="8201" width="0" style="174" hidden="1" customWidth="1"/>
    <col min="8202" max="8445" width="9" style="174"/>
    <col min="8446" max="8446" width="4.5" style="174" customWidth="1"/>
    <col min="8447" max="8447" width="38.25" style="174" customWidth="1"/>
    <col min="8448" max="8448" width="6.375" style="174" customWidth="1"/>
    <col min="8449" max="8451" width="7.375" style="174" customWidth="1"/>
    <col min="8452" max="8457" width="0" style="174" hidden="1" customWidth="1"/>
    <col min="8458" max="8701" width="9" style="174"/>
    <col min="8702" max="8702" width="4.5" style="174" customWidth="1"/>
    <col min="8703" max="8703" width="38.25" style="174" customWidth="1"/>
    <col min="8704" max="8704" width="6.375" style="174" customWidth="1"/>
    <col min="8705" max="8707" width="7.375" style="174" customWidth="1"/>
    <col min="8708" max="8713" width="0" style="174" hidden="1" customWidth="1"/>
    <col min="8714" max="8957" width="9" style="174"/>
    <col min="8958" max="8958" width="4.5" style="174" customWidth="1"/>
    <col min="8959" max="8959" width="38.25" style="174" customWidth="1"/>
    <col min="8960" max="8960" width="6.375" style="174" customWidth="1"/>
    <col min="8961" max="8963" width="7.375" style="174" customWidth="1"/>
    <col min="8964" max="8969" width="0" style="174" hidden="1" customWidth="1"/>
    <col min="8970" max="9213" width="9" style="174"/>
    <col min="9214" max="9214" width="4.5" style="174" customWidth="1"/>
    <col min="9215" max="9215" width="38.25" style="174" customWidth="1"/>
    <col min="9216" max="9216" width="6.375" style="174" customWidth="1"/>
    <col min="9217" max="9219" width="7.375" style="174" customWidth="1"/>
    <col min="9220" max="9225" width="0" style="174" hidden="1" customWidth="1"/>
    <col min="9226" max="9469" width="9" style="174"/>
    <col min="9470" max="9470" width="4.5" style="174" customWidth="1"/>
    <col min="9471" max="9471" width="38.25" style="174" customWidth="1"/>
    <col min="9472" max="9472" width="6.375" style="174" customWidth="1"/>
    <col min="9473" max="9475" width="7.375" style="174" customWidth="1"/>
    <col min="9476" max="9481" width="0" style="174" hidden="1" customWidth="1"/>
    <col min="9482" max="9725" width="9" style="174"/>
    <col min="9726" max="9726" width="4.5" style="174" customWidth="1"/>
    <col min="9727" max="9727" width="38.25" style="174" customWidth="1"/>
    <col min="9728" max="9728" width="6.375" style="174" customWidth="1"/>
    <col min="9729" max="9731" width="7.375" style="174" customWidth="1"/>
    <col min="9732" max="9737" width="0" style="174" hidden="1" customWidth="1"/>
    <col min="9738" max="9981" width="9" style="174"/>
    <col min="9982" max="9982" width="4.5" style="174" customWidth="1"/>
    <col min="9983" max="9983" width="38.25" style="174" customWidth="1"/>
    <col min="9984" max="9984" width="6.375" style="174" customWidth="1"/>
    <col min="9985" max="9987" width="7.375" style="174" customWidth="1"/>
    <col min="9988" max="9993" width="0" style="174" hidden="1" customWidth="1"/>
    <col min="9994" max="10237" width="9" style="174"/>
    <col min="10238" max="10238" width="4.5" style="174" customWidth="1"/>
    <col min="10239" max="10239" width="38.25" style="174" customWidth="1"/>
    <col min="10240" max="10240" width="6.375" style="174" customWidth="1"/>
    <col min="10241" max="10243" width="7.375" style="174" customWidth="1"/>
    <col min="10244" max="10249" width="0" style="174" hidden="1" customWidth="1"/>
    <col min="10250" max="10493" width="9" style="174"/>
    <col min="10494" max="10494" width="4.5" style="174" customWidth="1"/>
    <col min="10495" max="10495" width="38.25" style="174" customWidth="1"/>
    <col min="10496" max="10496" width="6.375" style="174" customWidth="1"/>
    <col min="10497" max="10499" width="7.375" style="174" customWidth="1"/>
    <col min="10500" max="10505" width="0" style="174" hidden="1" customWidth="1"/>
    <col min="10506" max="10749" width="9" style="174"/>
    <col min="10750" max="10750" width="4.5" style="174" customWidth="1"/>
    <col min="10751" max="10751" width="38.25" style="174" customWidth="1"/>
    <col min="10752" max="10752" width="6.375" style="174" customWidth="1"/>
    <col min="10753" max="10755" width="7.375" style="174" customWidth="1"/>
    <col min="10756" max="10761" width="0" style="174" hidden="1" customWidth="1"/>
    <col min="10762" max="11005" width="9" style="174"/>
    <col min="11006" max="11006" width="4.5" style="174" customWidth="1"/>
    <col min="11007" max="11007" width="38.25" style="174" customWidth="1"/>
    <col min="11008" max="11008" width="6.375" style="174" customWidth="1"/>
    <col min="11009" max="11011" width="7.375" style="174" customWidth="1"/>
    <col min="11012" max="11017" width="0" style="174" hidden="1" customWidth="1"/>
    <col min="11018" max="11261" width="9" style="174"/>
    <col min="11262" max="11262" width="4.5" style="174" customWidth="1"/>
    <col min="11263" max="11263" width="38.25" style="174" customWidth="1"/>
    <col min="11264" max="11264" width="6.375" style="174" customWidth="1"/>
    <col min="11265" max="11267" width="7.375" style="174" customWidth="1"/>
    <col min="11268" max="11273" width="0" style="174" hidden="1" customWidth="1"/>
    <col min="11274" max="11517" width="9" style="174"/>
    <col min="11518" max="11518" width="4.5" style="174" customWidth="1"/>
    <col min="11519" max="11519" width="38.25" style="174" customWidth="1"/>
    <col min="11520" max="11520" width="6.375" style="174" customWidth="1"/>
    <col min="11521" max="11523" width="7.375" style="174" customWidth="1"/>
    <col min="11524" max="11529" width="0" style="174" hidden="1" customWidth="1"/>
    <col min="11530" max="11773" width="9" style="174"/>
    <col min="11774" max="11774" width="4.5" style="174" customWidth="1"/>
    <col min="11775" max="11775" width="38.25" style="174" customWidth="1"/>
    <col min="11776" max="11776" width="6.375" style="174" customWidth="1"/>
    <col min="11777" max="11779" width="7.375" style="174" customWidth="1"/>
    <col min="11780" max="11785" width="0" style="174" hidden="1" customWidth="1"/>
    <col min="11786" max="12029" width="9" style="174"/>
    <col min="12030" max="12030" width="4.5" style="174" customWidth="1"/>
    <col min="12031" max="12031" width="38.25" style="174" customWidth="1"/>
    <col min="12032" max="12032" width="6.375" style="174" customWidth="1"/>
    <col min="12033" max="12035" width="7.375" style="174" customWidth="1"/>
    <col min="12036" max="12041" width="0" style="174" hidden="1" customWidth="1"/>
    <col min="12042" max="12285" width="9" style="174"/>
    <col min="12286" max="12286" width="4.5" style="174" customWidth="1"/>
    <col min="12287" max="12287" width="38.25" style="174" customWidth="1"/>
    <col min="12288" max="12288" width="6.375" style="174" customWidth="1"/>
    <col min="12289" max="12291" width="7.375" style="174" customWidth="1"/>
    <col min="12292" max="12297" width="0" style="174" hidden="1" customWidth="1"/>
    <col min="12298" max="12541" width="9" style="174"/>
    <col min="12542" max="12542" width="4.5" style="174" customWidth="1"/>
    <col min="12543" max="12543" width="38.25" style="174" customWidth="1"/>
    <col min="12544" max="12544" width="6.375" style="174" customWidth="1"/>
    <col min="12545" max="12547" width="7.375" style="174" customWidth="1"/>
    <col min="12548" max="12553" width="0" style="174" hidden="1" customWidth="1"/>
    <col min="12554" max="12797" width="9" style="174"/>
    <col min="12798" max="12798" width="4.5" style="174" customWidth="1"/>
    <col min="12799" max="12799" width="38.25" style="174" customWidth="1"/>
    <col min="12800" max="12800" width="6.375" style="174" customWidth="1"/>
    <col min="12801" max="12803" width="7.375" style="174" customWidth="1"/>
    <col min="12804" max="12809" width="0" style="174" hidden="1" customWidth="1"/>
    <col min="12810" max="13053" width="9" style="174"/>
    <col min="13054" max="13054" width="4.5" style="174" customWidth="1"/>
    <col min="13055" max="13055" width="38.25" style="174" customWidth="1"/>
    <col min="13056" max="13056" width="6.375" style="174" customWidth="1"/>
    <col min="13057" max="13059" width="7.375" style="174" customWidth="1"/>
    <col min="13060" max="13065" width="0" style="174" hidden="1" customWidth="1"/>
    <col min="13066" max="13309" width="9" style="174"/>
    <col min="13310" max="13310" width="4.5" style="174" customWidth="1"/>
    <col min="13311" max="13311" width="38.25" style="174" customWidth="1"/>
    <col min="13312" max="13312" width="6.375" style="174" customWidth="1"/>
    <col min="13313" max="13315" width="7.375" style="174" customWidth="1"/>
    <col min="13316" max="13321" width="0" style="174" hidden="1" customWidth="1"/>
    <col min="13322" max="13565" width="9" style="174"/>
    <col min="13566" max="13566" width="4.5" style="174" customWidth="1"/>
    <col min="13567" max="13567" width="38.25" style="174" customWidth="1"/>
    <col min="13568" max="13568" width="6.375" style="174" customWidth="1"/>
    <col min="13569" max="13571" width="7.375" style="174" customWidth="1"/>
    <col min="13572" max="13577" width="0" style="174" hidden="1" customWidth="1"/>
    <col min="13578" max="13821" width="9" style="174"/>
    <col min="13822" max="13822" width="4.5" style="174" customWidth="1"/>
    <col min="13823" max="13823" width="38.25" style="174" customWidth="1"/>
    <col min="13824" max="13824" width="6.375" style="174" customWidth="1"/>
    <col min="13825" max="13827" width="7.375" style="174" customWidth="1"/>
    <col min="13828" max="13833" width="0" style="174" hidden="1" customWidth="1"/>
    <col min="13834" max="14077" width="9" style="174"/>
    <col min="14078" max="14078" width="4.5" style="174" customWidth="1"/>
    <col min="14079" max="14079" width="38.25" style="174" customWidth="1"/>
    <col min="14080" max="14080" width="6.375" style="174" customWidth="1"/>
    <col min="14081" max="14083" width="7.375" style="174" customWidth="1"/>
    <col min="14084" max="14089" width="0" style="174" hidden="1" customWidth="1"/>
    <col min="14090" max="14333" width="9" style="174"/>
    <col min="14334" max="14334" width="4.5" style="174" customWidth="1"/>
    <col min="14335" max="14335" width="38.25" style="174" customWidth="1"/>
    <col min="14336" max="14336" width="6.375" style="174" customWidth="1"/>
    <col min="14337" max="14339" width="7.375" style="174" customWidth="1"/>
    <col min="14340" max="14345" width="0" style="174" hidden="1" customWidth="1"/>
    <col min="14346" max="14589" width="9" style="174"/>
    <col min="14590" max="14590" width="4.5" style="174" customWidth="1"/>
    <col min="14591" max="14591" width="38.25" style="174" customWidth="1"/>
    <col min="14592" max="14592" width="6.375" style="174" customWidth="1"/>
    <col min="14593" max="14595" width="7.375" style="174" customWidth="1"/>
    <col min="14596" max="14601" width="0" style="174" hidden="1" customWidth="1"/>
    <col min="14602" max="14845" width="9" style="174"/>
    <col min="14846" max="14846" width="4.5" style="174" customWidth="1"/>
    <col min="14847" max="14847" width="38.25" style="174" customWidth="1"/>
    <col min="14848" max="14848" width="6.375" style="174" customWidth="1"/>
    <col min="14849" max="14851" width="7.375" style="174" customWidth="1"/>
    <col min="14852" max="14857" width="0" style="174" hidden="1" customWidth="1"/>
    <col min="14858" max="15101" width="9" style="174"/>
    <col min="15102" max="15102" width="4.5" style="174" customWidth="1"/>
    <col min="15103" max="15103" width="38.25" style="174" customWidth="1"/>
    <col min="15104" max="15104" width="6.375" style="174" customWidth="1"/>
    <col min="15105" max="15107" width="7.375" style="174" customWidth="1"/>
    <col min="15108" max="15113" width="0" style="174" hidden="1" customWidth="1"/>
    <col min="15114" max="15357" width="9" style="174"/>
    <col min="15358" max="15358" width="4.5" style="174" customWidth="1"/>
    <col min="15359" max="15359" width="38.25" style="174" customWidth="1"/>
    <col min="15360" max="15360" width="6.375" style="174" customWidth="1"/>
    <col min="15361" max="15363" width="7.375" style="174" customWidth="1"/>
    <col min="15364" max="15369" width="0" style="174" hidden="1" customWidth="1"/>
    <col min="15370" max="15613" width="9" style="174"/>
    <col min="15614" max="15614" width="4.5" style="174" customWidth="1"/>
    <col min="15615" max="15615" width="38.25" style="174" customWidth="1"/>
    <col min="15616" max="15616" width="6.375" style="174" customWidth="1"/>
    <col min="15617" max="15619" width="7.375" style="174" customWidth="1"/>
    <col min="15620" max="15625" width="0" style="174" hidden="1" customWidth="1"/>
    <col min="15626" max="15869" width="9" style="174"/>
    <col min="15870" max="15870" width="4.5" style="174" customWidth="1"/>
    <col min="15871" max="15871" width="38.25" style="174" customWidth="1"/>
    <col min="15872" max="15872" width="6.375" style="174" customWidth="1"/>
    <col min="15873" max="15875" width="7.375" style="174" customWidth="1"/>
    <col min="15876" max="15881" width="0" style="174" hidden="1" customWidth="1"/>
    <col min="15882" max="16125" width="9" style="174"/>
    <col min="16126" max="16126" width="4.5" style="174" customWidth="1"/>
    <col min="16127" max="16127" width="38.25" style="174" customWidth="1"/>
    <col min="16128" max="16128" width="6.375" style="174" customWidth="1"/>
    <col min="16129" max="16131" width="7.375" style="174" customWidth="1"/>
    <col min="16132" max="16137" width="0" style="174" hidden="1" customWidth="1"/>
    <col min="16138" max="16384" width="9" style="174"/>
  </cols>
  <sheetData>
    <row r="1" spans="1:9" s="172" customFormat="1" ht="17.45" customHeight="1">
      <c r="A1" s="148" t="s">
        <v>221</v>
      </c>
      <c r="B1" s="148"/>
      <c r="C1" s="148"/>
      <c r="D1" s="171"/>
      <c r="E1" s="171"/>
      <c r="F1" s="171"/>
      <c r="G1" s="549" t="s">
        <v>591</v>
      </c>
      <c r="H1" s="549"/>
      <c r="I1" s="549"/>
    </row>
    <row r="2" spans="1:9" ht="15" customHeight="1">
      <c r="A2" s="148" t="s">
        <v>222</v>
      </c>
      <c r="B2" s="148"/>
      <c r="C2" s="148"/>
      <c r="D2" s="173"/>
      <c r="E2" s="173"/>
      <c r="F2" s="173"/>
      <c r="G2" s="173"/>
      <c r="H2" s="173"/>
      <c r="I2" s="173"/>
    </row>
    <row r="3" spans="1:9" ht="15.6" customHeight="1">
      <c r="A3" s="148" t="s">
        <v>223</v>
      </c>
      <c r="B3" s="148"/>
      <c r="C3" s="148"/>
      <c r="D3" s="173"/>
      <c r="E3" s="173"/>
      <c r="F3" s="173"/>
      <c r="G3" s="173"/>
      <c r="H3" s="173"/>
      <c r="I3" s="173"/>
    </row>
    <row r="4" spans="1:9" ht="15.95" customHeight="1">
      <c r="A4" s="148"/>
      <c r="B4" s="148"/>
      <c r="C4" s="148"/>
      <c r="D4" s="173"/>
      <c r="E4" s="173"/>
      <c r="F4" s="173"/>
      <c r="G4" s="171"/>
      <c r="H4" s="173"/>
      <c r="I4" s="173"/>
    </row>
    <row r="5" spans="1:9">
      <c r="A5" s="550" t="str">
        <f>"BÁO CÁO THỰC HIỆN NHIỆM VỤ THU SỰ NGHIỆP NĂM "&amp;Năm</f>
        <v>BÁO CÁO THỰC HIỆN NHIỆM VỤ THU SỰ NGHIỆP NĂM 2021</v>
      </c>
      <c r="B5" s="550"/>
      <c r="C5" s="550"/>
      <c r="D5" s="550"/>
      <c r="E5" s="550"/>
      <c r="F5" s="550"/>
      <c r="G5" s="550"/>
      <c r="H5" s="550"/>
      <c r="I5" s="550"/>
    </row>
    <row r="6" spans="1:9">
      <c r="A6" s="550" t="str">
        <f>"VÀ KẾ HOẠCH NĂM "&amp;NămKH</f>
        <v>VÀ KẾ HOẠCH NĂM 2022</v>
      </c>
      <c r="B6" s="550"/>
      <c r="C6" s="550"/>
      <c r="D6" s="550"/>
      <c r="E6" s="550"/>
      <c r="F6" s="550"/>
      <c r="G6" s="550"/>
      <c r="H6" s="550"/>
      <c r="I6" s="550"/>
    </row>
    <row r="7" spans="1:9" ht="21.95" customHeight="1">
      <c r="A7" s="551" t="s">
        <v>224</v>
      </c>
      <c r="B7" s="551"/>
      <c r="C7" s="551"/>
      <c r="D7" s="551"/>
      <c r="E7" s="551"/>
      <c r="F7" s="551"/>
      <c r="G7" s="551"/>
      <c r="H7" s="551"/>
      <c r="I7" s="551"/>
    </row>
    <row r="8" spans="1:9" ht="16.5" customHeight="1">
      <c r="A8" s="173"/>
      <c r="B8" s="173"/>
      <c r="C8" s="173"/>
      <c r="D8" s="173"/>
      <c r="E8" s="173"/>
      <c r="F8" s="173"/>
      <c r="G8" s="173"/>
      <c r="H8" s="173"/>
      <c r="I8" s="149" t="s">
        <v>217</v>
      </c>
    </row>
    <row r="9" spans="1:9">
      <c r="A9" s="552" t="s">
        <v>225</v>
      </c>
      <c r="B9" s="552" t="s">
        <v>226</v>
      </c>
      <c r="C9" s="552" t="s">
        <v>227</v>
      </c>
      <c r="D9" s="553" t="s">
        <v>54</v>
      </c>
      <c r="E9" s="554" t="str">
        <f>"Thực hiện năm "&amp;Năm-1</f>
        <v>Thực hiện năm 2020</v>
      </c>
      <c r="F9" s="555" t="str">
        <f>"Năm "&amp;Năm</f>
        <v>Năm 2021</v>
      </c>
      <c r="G9" s="556"/>
      <c r="H9" s="557"/>
      <c r="I9" s="554" t="str">
        <f>"Dự toán năm "&amp;NămKH</f>
        <v>Dự toán năm 2022</v>
      </c>
    </row>
    <row r="10" spans="1:9" s="176" customFormat="1" ht="63.75" customHeight="1">
      <c r="A10" s="552"/>
      <c r="B10" s="552"/>
      <c r="C10" s="552"/>
      <c r="D10" s="553"/>
      <c r="E10" s="554"/>
      <c r="F10" s="183" t="s">
        <v>118</v>
      </c>
      <c r="G10" s="183" t="s">
        <v>228</v>
      </c>
      <c r="H10" s="183" t="s">
        <v>119</v>
      </c>
      <c r="I10" s="554"/>
    </row>
    <row r="11" spans="1:9" s="176" customFormat="1" ht="14.1" customHeight="1">
      <c r="A11" s="150" t="s">
        <v>6</v>
      </c>
      <c r="B11" s="150"/>
      <c r="C11" s="150"/>
      <c r="D11" s="151" t="s">
        <v>48</v>
      </c>
      <c r="E11" s="152">
        <v>1</v>
      </c>
      <c r="F11" s="152"/>
      <c r="G11" s="152">
        <v>2</v>
      </c>
      <c r="H11" s="152">
        <v>3</v>
      </c>
      <c r="I11" s="152">
        <v>4</v>
      </c>
    </row>
    <row r="12" spans="1:9" s="176" customFormat="1" ht="31.5" customHeight="1">
      <c r="A12" s="182" t="s">
        <v>6</v>
      </c>
      <c r="B12" s="150"/>
      <c r="C12" s="150"/>
      <c r="D12" s="177" t="s">
        <v>254</v>
      </c>
      <c r="E12" s="152"/>
      <c r="F12" s="152"/>
      <c r="G12" s="152"/>
      <c r="H12" s="152"/>
      <c r="I12" s="152"/>
    </row>
    <row r="13" spans="1:9" s="176" customFormat="1" ht="14.1" customHeight="1">
      <c r="A13" s="182" t="s">
        <v>37</v>
      </c>
      <c r="B13" s="150"/>
      <c r="C13" s="150"/>
      <c r="D13" s="154" t="s">
        <v>255</v>
      </c>
      <c r="E13" s="152"/>
      <c r="F13" s="152"/>
      <c r="G13" s="152"/>
      <c r="H13" s="152"/>
      <c r="I13" s="152"/>
    </row>
    <row r="14" spans="1:9" s="176" customFormat="1" ht="14.1" customHeight="1">
      <c r="A14" s="150"/>
      <c r="B14" s="150"/>
      <c r="C14" s="150"/>
      <c r="D14" s="156" t="s">
        <v>256</v>
      </c>
      <c r="E14" s="152"/>
      <c r="F14" s="152"/>
      <c r="G14" s="152"/>
      <c r="H14" s="152"/>
      <c r="I14" s="152"/>
    </row>
    <row r="15" spans="1:9" s="176" customFormat="1" ht="14.1" customHeight="1">
      <c r="A15" s="150"/>
      <c r="B15" s="150"/>
      <c r="C15" s="150"/>
      <c r="D15" s="158" t="s">
        <v>257</v>
      </c>
      <c r="E15" s="152"/>
      <c r="F15" s="152"/>
      <c r="G15" s="152"/>
      <c r="H15" s="152"/>
      <c r="I15" s="152"/>
    </row>
    <row r="16" spans="1:9" s="176" customFormat="1" ht="14.1" customHeight="1">
      <c r="A16" s="150"/>
      <c r="B16" s="150"/>
      <c r="C16" s="150"/>
      <c r="D16" s="158" t="s">
        <v>258</v>
      </c>
      <c r="E16" s="152"/>
      <c r="F16" s="152"/>
      <c r="G16" s="152"/>
      <c r="H16" s="152"/>
      <c r="I16" s="152"/>
    </row>
    <row r="17" spans="1:13" s="176" customFormat="1" ht="14.1" customHeight="1">
      <c r="A17" s="153" t="s">
        <v>38</v>
      </c>
      <c r="B17" s="159"/>
      <c r="C17" s="159"/>
      <c r="D17" s="154" t="s">
        <v>259</v>
      </c>
      <c r="E17" s="152"/>
      <c r="F17" s="152"/>
      <c r="G17" s="152"/>
      <c r="H17" s="152"/>
      <c r="I17" s="152"/>
    </row>
    <row r="18" spans="1:13" s="176" customFormat="1" ht="16.5" customHeight="1">
      <c r="A18" s="159"/>
      <c r="B18" s="159"/>
      <c r="C18" s="159"/>
      <c r="D18" s="156" t="s">
        <v>260</v>
      </c>
      <c r="E18" s="152"/>
      <c r="F18" s="152"/>
      <c r="G18" s="152"/>
      <c r="H18" s="152"/>
      <c r="I18" s="152"/>
    </row>
    <row r="19" spans="1:13" s="176" customFormat="1" ht="17.45" customHeight="1">
      <c r="A19" s="159"/>
      <c r="B19" s="159"/>
      <c r="C19" s="159"/>
      <c r="D19" s="160" t="s">
        <v>261</v>
      </c>
      <c r="E19" s="152"/>
      <c r="F19" s="152"/>
      <c r="G19" s="152"/>
      <c r="H19" s="152"/>
      <c r="I19" s="152"/>
    </row>
    <row r="20" spans="1:13" s="176" customFormat="1" ht="37.5" customHeight="1">
      <c r="A20" s="182" t="s">
        <v>39</v>
      </c>
      <c r="B20" s="150"/>
      <c r="C20" s="150"/>
      <c r="D20" s="168" t="s">
        <v>262</v>
      </c>
      <c r="E20" s="152"/>
      <c r="F20" s="152"/>
      <c r="G20" s="152"/>
      <c r="H20" s="152"/>
      <c r="I20" s="152"/>
    </row>
    <row r="21" spans="1:13" s="176" customFormat="1" ht="14.1" customHeight="1">
      <c r="A21" s="150"/>
      <c r="B21" s="150"/>
      <c r="C21" s="150"/>
      <c r="D21" s="158" t="s">
        <v>263</v>
      </c>
      <c r="E21" s="152"/>
      <c r="F21" s="152"/>
      <c r="G21" s="152"/>
      <c r="H21" s="152"/>
      <c r="I21" s="152"/>
    </row>
    <row r="22" spans="1:13" s="176" customFormat="1" ht="14.1" customHeight="1">
      <c r="A22" s="150"/>
      <c r="B22" s="150"/>
      <c r="C22" s="150"/>
      <c r="D22" s="158" t="s">
        <v>264</v>
      </c>
      <c r="E22" s="152"/>
      <c r="F22" s="152"/>
      <c r="G22" s="152"/>
      <c r="H22" s="152"/>
      <c r="I22" s="152"/>
    </row>
    <row r="23" spans="1:13" s="176" customFormat="1" ht="14.1" customHeight="1">
      <c r="A23" s="150"/>
      <c r="B23" s="150"/>
      <c r="C23" s="150"/>
      <c r="D23" s="158" t="s">
        <v>265</v>
      </c>
      <c r="E23" s="152"/>
      <c r="F23" s="152"/>
      <c r="G23" s="152"/>
      <c r="H23" s="152"/>
      <c r="I23" s="152"/>
    </row>
    <row r="24" spans="1:13" s="176" customFormat="1" ht="28.5">
      <c r="A24" s="182" t="s">
        <v>48</v>
      </c>
      <c r="B24" s="150"/>
      <c r="C24" s="150"/>
      <c r="D24" s="177" t="s">
        <v>266</v>
      </c>
      <c r="E24" s="152"/>
      <c r="F24" s="152"/>
      <c r="G24" s="152"/>
      <c r="H24" s="152"/>
      <c r="I24" s="152"/>
    </row>
    <row r="25" spans="1:13" s="176" customFormat="1" ht="29.1" customHeight="1">
      <c r="A25" s="182" t="s">
        <v>37</v>
      </c>
      <c r="B25" s="150"/>
      <c r="C25" s="150"/>
      <c r="D25" s="177" t="s">
        <v>267</v>
      </c>
      <c r="E25" s="152"/>
      <c r="F25" s="152"/>
      <c r="G25" s="152"/>
      <c r="H25" s="152"/>
      <c r="I25" s="152"/>
    </row>
    <row r="26" spans="1:13" s="176" customFormat="1" ht="17.45" customHeight="1">
      <c r="A26" s="153">
        <v>1</v>
      </c>
      <c r="B26" s="153"/>
      <c r="C26" s="153"/>
      <c r="D26" s="154" t="s">
        <v>255</v>
      </c>
      <c r="E26" s="178"/>
      <c r="F26" s="178"/>
      <c r="G26" s="178"/>
      <c r="H26" s="178"/>
      <c r="I26" s="178"/>
    </row>
    <row r="27" spans="1:13" s="180" customFormat="1" ht="18.600000000000001" customHeight="1">
      <c r="A27" s="159" t="s">
        <v>234</v>
      </c>
      <c r="B27" s="155"/>
      <c r="C27" s="155"/>
      <c r="D27" s="156" t="s">
        <v>268</v>
      </c>
      <c r="E27" s="179"/>
      <c r="F27" s="179"/>
      <c r="G27" s="179"/>
      <c r="H27" s="179"/>
      <c r="I27" s="179"/>
      <c r="M27" s="180" t="s">
        <v>231</v>
      </c>
    </row>
    <row r="28" spans="1:13" s="180" customFormat="1" ht="22.5" customHeight="1">
      <c r="A28" s="159" t="s">
        <v>234</v>
      </c>
      <c r="B28" s="155"/>
      <c r="C28" s="155"/>
      <c r="D28" s="158" t="s">
        <v>257</v>
      </c>
      <c r="E28" s="179"/>
      <c r="F28" s="179"/>
      <c r="G28" s="179"/>
      <c r="H28" s="179"/>
      <c r="I28" s="179"/>
    </row>
    <row r="29" spans="1:13" s="180" customFormat="1" ht="18" customHeight="1">
      <c r="A29" s="159" t="s">
        <v>234</v>
      </c>
      <c r="B29" s="155"/>
      <c r="C29" s="155"/>
      <c r="D29" s="158" t="s">
        <v>258</v>
      </c>
      <c r="E29" s="179"/>
      <c r="F29" s="179"/>
      <c r="G29" s="179"/>
      <c r="H29" s="179"/>
      <c r="I29" s="179"/>
    </row>
    <row r="30" spans="1:13" s="180" customFormat="1" ht="18" customHeight="1">
      <c r="A30" s="153">
        <v>2</v>
      </c>
      <c r="B30" s="159"/>
      <c r="C30" s="159"/>
      <c r="D30" s="154" t="s">
        <v>259</v>
      </c>
      <c r="E30" s="179"/>
      <c r="F30" s="179"/>
      <c r="G30" s="179"/>
      <c r="H30" s="179"/>
      <c r="I30" s="179"/>
    </row>
    <row r="31" spans="1:13" s="180" customFormat="1" ht="20.100000000000001" customHeight="1">
      <c r="A31" s="159" t="s">
        <v>234</v>
      </c>
      <c r="B31" s="159"/>
      <c r="C31" s="159"/>
      <c r="D31" s="156" t="s">
        <v>260</v>
      </c>
      <c r="E31" s="179"/>
      <c r="F31" s="179"/>
      <c r="G31" s="179"/>
      <c r="H31" s="179"/>
      <c r="I31" s="179"/>
    </row>
    <row r="32" spans="1:13" s="180" customFormat="1" ht="18" customHeight="1">
      <c r="A32" s="159" t="s">
        <v>234</v>
      </c>
      <c r="B32" s="159"/>
      <c r="C32" s="159"/>
      <c r="D32" s="160" t="s">
        <v>261</v>
      </c>
      <c r="E32" s="179"/>
      <c r="F32" s="179"/>
      <c r="G32" s="179"/>
      <c r="H32" s="179"/>
      <c r="I32" s="179"/>
    </row>
    <row r="33" spans="1:9" s="180" customFormat="1" ht="18" customHeight="1">
      <c r="A33" s="153">
        <v>3</v>
      </c>
      <c r="B33" s="159"/>
      <c r="C33" s="159"/>
      <c r="D33" s="154" t="s">
        <v>269</v>
      </c>
      <c r="E33" s="179"/>
      <c r="F33" s="179"/>
      <c r="G33" s="179"/>
      <c r="H33" s="179"/>
      <c r="I33" s="179"/>
    </row>
    <row r="34" spans="1:9" s="180" customFormat="1" ht="33" customHeight="1">
      <c r="A34" s="153">
        <v>4</v>
      </c>
      <c r="B34" s="159"/>
      <c r="C34" s="159"/>
      <c r="D34" s="168" t="s">
        <v>270</v>
      </c>
      <c r="E34" s="179"/>
      <c r="F34" s="179"/>
      <c r="G34" s="179"/>
      <c r="H34" s="179"/>
      <c r="I34" s="179"/>
    </row>
    <row r="35" spans="1:9" s="180" customFormat="1" ht="17.100000000000001" customHeight="1">
      <c r="A35" s="155"/>
      <c r="B35" s="159"/>
      <c r="C35" s="159"/>
      <c r="D35" s="158" t="s">
        <v>263</v>
      </c>
      <c r="E35" s="179"/>
      <c r="F35" s="179"/>
      <c r="G35" s="179"/>
      <c r="H35" s="179"/>
      <c r="I35" s="179"/>
    </row>
    <row r="36" spans="1:9" s="180" customFormat="1" ht="17.100000000000001" customHeight="1">
      <c r="A36" s="155"/>
      <c r="B36" s="159"/>
      <c r="C36" s="159"/>
      <c r="D36" s="158" t="s">
        <v>264</v>
      </c>
      <c r="E36" s="179"/>
      <c r="F36" s="179"/>
      <c r="G36" s="179"/>
      <c r="H36" s="179"/>
      <c r="I36" s="179"/>
    </row>
    <row r="37" spans="1:9" s="180" customFormat="1" ht="27.95" customHeight="1">
      <c r="A37" s="182" t="s">
        <v>38</v>
      </c>
      <c r="B37" s="150"/>
      <c r="C37" s="150"/>
      <c r="D37" s="177" t="s">
        <v>271</v>
      </c>
      <c r="E37" s="179"/>
      <c r="F37" s="179"/>
      <c r="G37" s="179"/>
      <c r="H37" s="179"/>
      <c r="I37" s="179"/>
    </row>
    <row r="38" spans="1:9" s="180" customFormat="1" ht="17.45" customHeight="1">
      <c r="A38" s="153" t="s">
        <v>37</v>
      </c>
      <c r="B38" s="153"/>
      <c r="C38" s="153"/>
      <c r="D38" s="154" t="s">
        <v>255</v>
      </c>
      <c r="E38" s="179"/>
      <c r="F38" s="179"/>
      <c r="G38" s="179"/>
      <c r="H38" s="179"/>
      <c r="I38" s="179"/>
    </row>
    <row r="39" spans="1:9" s="180" customFormat="1" ht="17.45" customHeight="1">
      <c r="A39" s="155">
        <v>1</v>
      </c>
      <c r="B39" s="155"/>
      <c r="C39" s="155"/>
      <c r="D39" s="156" t="s">
        <v>268</v>
      </c>
      <c r="E39" s="179"/>
      <c r="F39" s="179"/>
      <c r="G39" s="179"/>
      <c r="H39" s="179"/>
      <c r="I39" s="179"/>
    </row>
    <row r="40" spans="1:9" s="180" customFormat="1" ht="17.45" customHeight="1">
      <c r="A40" s="155">
        <v>2</v>
      </c>
      <c r="B40" s="155"/>
      <c r="C40" s="155"/>
      <c r="D40" s="156" t="s">
        <v>272</v>
      </c>
      <c r="E40" s="179"/>
      <c r="F40" s="179"/>
      <c r="G40" s="179"/>
      <c r="H40" s="179"/>
      <c r="I40" s="179"/>
    </row>
    <row r="41" spans="1:9" s="180" customFormat="1" ht="17.45" customHeight="1">
      <c r="A41" s="155">
        <v>3</v>
      </c>
      <c r="B41" s="155"/>
      <c r="C41" s="155"/>
      <c r="D41" s="158" t="s">
        <v>258</v>
      </c>
      <c r="E41" s="179"/>
      <c r="F41" s="179"/>
      <c r="G41" s="179"/>
      <c r="H41" s="179"/>
      <c r="I41" s="179"/>
    </row>
    <row r="42" spans="1:9" s="180" customFormat="1" ht="18.95" customHeight="1">
      <c r="A42" s="153" t="s">
        <v>38</v>
      </c>
      <c r="B42" s="159"/>
      <c r="C42" s="159"/>
      <c r="D42" s="154" t="s">
        <v>259</v>
      </c>
      <c r="E42" s="179"/>
      <c r="F42" s="179"/>
      <c r="G42" s="179"/>
      <c r="H42" s="179"/>
      <c r="I42" s="179"/>
    </row>
    <row r="43" spans="1:9" s="180" customFormat="1" ht="18.95" customHeight="1">
      <c r="A43" s="159" t="s">
        <v>234</v>
      </c>
      <c r="B43" s="159"/>
      <c r="C43" s="159"/>
      <c r="D43" s="156" t="s">
        <v>260</v>
      </c>
      <c r="E43" s="179"/>
      <c r="F43" s="179"/>
      <c r="G43" s="179"/>
      <c r="H43" s="179"/>
      <c r="I43" s="179"/>
    </row>
    <row r="44" spans="1:9" s="180" customFormat="1" ht="18.95" customHeight="1">
      <c r="A44" s="159" t="s">
        <v>234</v>
      </c>
      <c r="B44" s="159"/>
      <c r="C44" s="159"/>
      <c r="D44" s="160" t="s">
        <v>261</v>
      </c>
      <c r="E44" s="179"/>
      <c r="F44" s="179"/>
      <c r="G44" s="179"/>
      <c r="H44" s="179"/>
      <c r="I44" s="179"/>
    </row>
    <row r="45" spans="1:9" s="180" customFormat="1" ht="18" customHeight="1">
      <c r="A45" s="153" t="s">
        <v>39</v>
      </c>
      <c r="B45" s="159"/>
      <c r="C45" s="159"/>
      <c r="D45" s="154" t="s">
        <v>269</v>
      </c>
      <c r="E45" s="179"/>
      <c r="F45" s="179"/>
      <c r="G45" s="179"/>
      <c r="H45" s="179"/>
      <c r="I45" s="179"/>
    </row>
    <row r="46" spans="1:9" ht="32.450000000000003" customHeight="1">
      <c r="A46" s="153" t="s">
        <v>40</v>
      </c>
      <c r="B46" s="159"/>
      <c r="C46" s="159"/>
      <c r="D46" s="168" t="s">
        <v>270</v>
      </c>
      <c r="E46" s="169"/>
      <c r="F46" s="169"/>
      <c r="G46" s="169"/>
      <c r="H46" s="169"/>
      <c r="I46" s="169"/>
    </row>
    <row r="47" spans="1:9" ht="17.100000000000001" customHeight="1">
      <c r="A47" s="155"/>
      <c r="B47" s="159"/>
      <c r="C47" s="159"/>
      <c r="D47" s="158" t="s">
        <v>263</v>
      </c>
      <c r="E47" s="169"/>
      <c r="F47" s="169"/>
      <c r="G47" s="169"/>
      <c r="H47" s="169"/>
      <c r="I47" s="169"/>
    </row>
    <row r="48" spans="1:9" ht="17.100000000000001" customHeight="1">
      <c r="A48" s="155"/>
      <c r="B48" s="159"/>
      <c r="C48" s="159"/>
      <c r="D48" s="158" t="s">
        <v>264</v>
      </c>
      <c r="E48" s="169"/>
      <c r="F48" s="169"/>
      <c r="G48" s="169"/>
      <c r="H48" s="169"/>
      <c r="I48" s="169"/>
    </row>
    <row r="49" spans="1:9" ht="17.100000000000001" customHeight="1">
      <c r="A49" s="273"/>
      <c r="B49" s="274"/>
      <c r="C49" s="274"/>
      <c r="D49" s="275"/>
      <c r="E49" s="276"/>
      <c r="F49" s="276"/>
      <c r="G49" s="276"/>
      <c r="H49" s="276"/>
      <c r="I49" s="276"/>
    </row>
    <row r="50" spans="1:9">
      <c r="A50" s="166" t="s">
        <v>231</v>
      </c>
      <c r="B50" s="166"/>
      <c r="C50" s="166"/>
      <c r="D50" s="167"/>
      <c r="E50" s="167"/>
      <c r="F50" s="546" t="str">
        <f>"..., ngày ... tháng ... năm "&amp;Năm</f>
        <v>..., ngày ... tháng ... năm 2021</v>
      </c>
      <c r="G50" s="546"/>
      <c r="H50" s="546"/>
      <c r="I50" s="546"/>
    </row>
    <row r="51" spans="1:9">
      <c r="A51" s="167"/>
      <c r="B51" s="167"/>
      <c r="C51" s="167"/>
      <c r="D51" s="167"/>
      <c r="E51" s="167"/>
      <c r="F51" s="547" t="s">
        <v>49</v>
      </c>
      <c r="G51" s="547"/>
      <c r="H51" s="547"/>
      <c r="I51" s="547"/>
    </row>
    <row r="52" spans="1:9">
      <c r="A52" s="167"/>
      <c r="B52" s="167"/>
      <c r="C52" s="167"/>
      <c r="D52" s="167"/>
      <c r="E52" s="167"/>
      <c r="F52" s="548" t="s">
        <v>50</v>
      </c>
      <c r="G52" s="548"/>
      <c r="H52" s="548"/>
      <c r="I52" s="548"/>
    </row>
    <row r="53" spans="1:9">
      <c r="A53" s="167"/>
      <c r="B53" s="167"/>
      <c r="C53" s="167"/>
      <c r="D53" s="167"/>
      <c r="E53" s="167"/>
      <c r="F53" s="185"/>
      <c r="G53" s="185"/>
      <c r="H53" s="185"/>
      <c r="I53" s="185"/>
    </row>
    <row r="54" spans="1:9" ht="17.45" customHeight="1">
      <c r="A54" s="192" t="s">
        <v>211</v>
      </c>
      <c r="B54" s="545" t="s">
        <v>273</v>
      </c>
      <c r="C54" s="545"/>
      <c r="D54" s="545"/>
      <c r="E54" s="545"/>
      <c r="F54" s="545"/>
      <c r="G54" s="545"/>
      <c r="H54" s="545"/>
      <c r="I54" s="545"/>
    </row>
    <row r="55" spans="1:9" ht="14.45" customHeight="1">
      <c r="A55" s="190"/>
      <c r="B55" s="545" t="s">
        <v>274</v>
      </c>
      <c r="C55" s="545"/>
      <c r="D55" s="545"/>
      <c r="E55" s="545"/>
      <c r="F55" s="545"/>
      <c r="G55" s="545"/>
      <c r="H55" s="545"/>
      <c r="I55" s="545"/>
    </row>
    <row r="56" spans="1:9" ht="28.5" customHeight="1">
      <c r="A56" s="192" t="s">
        <v>275</v>
      </c>
      <c r="B56" s="545" t="s">
        <v>276</v>
      </c>
      <c r="C56" s="545"/>
      <c r="D56" s="545"/>
      <c r="E56" s="545"/>
      <c r="F56" s="545"/>
      <c r="G56" s="545"/>
      <c r="H56" s="545"/>
      <c r="I56" s="545"/>
    </row>
    <row r="57" spans="1:9" ht="31.5" customHeight="1">
      <c r="A57" s="190"/>
      <c r="B57" s="545" t="s">
        <v>277</v>
      </c>
      <c r="C57" s="545"/>
      <c r="D57" s="545"/>
      <c r="E57" s="545"/>
      <c r="F57" s="545"/>
      <c r="G57" s="545"/>
      <c r="H57" s="545"/>
      <c r="I57" s="545"/>
    </row>
  </sheetData>
  <mergeCells count="18">
    <mergeCell ref="G1:I1"/>
    <mergeCell ref="A5:I5"/>
    <mergeCell ref="A7:I7"/>
    <mergeCell ref="A9:A10"/>
    <mergeCell ref="B9:B10"/>
    <mergeCell ref="C9:C10"/>
    <mergeCell ref="D9:D10"/>
    <mergeCell ref="E9:E10"/>
    <mergeCell ref="F9:H9"/>
    <mergeCell ref="I9:I10"/>
    <mergeCell ref="A6:I6"/>
    <mergeCell ref="B57:I57"/>
    <mergeCell ref="F50:I50"/>
    <mergeCell ref="F51:I51"/>
    <mergeCell ref="F52:I52"/>
    <mergeCell ref="B54:I54"/>
    <mergeCell ref="B55:I55"/>
    <mergeCell ref="B56:I56"/>
  </mergeCells>
  <pageMargins left="0.23622047244094491" right="0.23622047244094491" top="0.31496062992125984" bottom="0.27559055118110237" header="0.15748031496062992" footer="0.31496062992125984"/>
  <pageSetup paperSize="9" firstPageNumber="21" orientation="portrait" useFirstPageNumber="1" r:id="rId1"/>
  <headerFooter>
    <oddFooter>&amp;R&amp;12&amp;P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42"/>
  <sheetViews>
    <sheetView zoomScaleNormal="100" zoomScaleSheetLayoutView="100" workbookViewId="0">
      <selection activeCell="I22" sqref="I22"/>
    </sheetView>
  </sheetViews>
  <sheetFormatPr defaultRowHeight="18.75"/>
  <cols>
    <col min="1" max="2" width="4.5" style="174" customWidth="1"/>
    <col min="3" max="3" width="7.75" style="174" customWidth="1"/>
    <col min="4" max="4" width="29.25" style="174" customWidth="1"/>
    <col min="5" max="6" width="6.5" style="174" customWidth="1"/>
    <col min="7" max="7" width="7" style="174" customWidth="1"/>
    <col min="8" max="8" width="8" style="174" customWidth="1"/>
    <col min="9" max="9" width="9" style="174" customWidth="1"/>
    <col min="10" max="253" width="9" style="174"/>
    <col min="254" max="254" width="4.5" style="174" customWidth="1"/>
    <col min="255" max="255" width="38.25" style="174" customWidth="1"/>
    <col min="256" max="256" width="6.375" style="174" customWidth="1"/>
    <col min="257" max="259" width="7.375" style="174" customWidth="1"/>
    <col min="260" max="265" width="0" style="174" hidden="1" customWidth="1"/>
    <col min="266" max="509" width="9" style="174"/>
    <col min="510" max="510" width="4.5" style="174" customWidth="1"/>
    <col min="511" max="511" width="38.25" style="174" customWidth="1"/>
    <col min="512" max="512" width="6.375" style="174" customWidth="1"/>
    <col min="513" max="515" width="7.375" style="174" customWidth="1"/>
    <col min="516" max="521" width="0" style="174" hidden="1" customWidth="1"/>
    <col min="522" max="765" width="9" style="174"/>
    <col min="766" max="766" width="4.5" style="174" customWidth="1"/>
    <col min="767" max="767" width="38.25" style="174" customWidth="1"/>
    <col min="768" max="768" width="6.375" style="174" customWidth="1"/>
    <col min="769" max="771" width="7.375" style="174" customWidth="1"/>
    <col min="772" max="777" width="0" style="174" hidden="1" customWidth="1"/>
    <col min="778" max="1021" width="9" style="174"/>
    <col min="1022" max="1022" width="4.5" style="174" customWidth="1"/>
    <col min="1023" max="1023" width="38.25" style="174" customWidth="1"/>
    <col min="1024" max="1024" width="6.375" style="174" customWidth="1"/>
    <col min="1025" max="1027" width="7.375" style="174" customWidth="1"/>
    <col min="1028" max="1033" width="0" style="174" hidden="1" customWidth="1"/>
    <col min="1034" max="1277" width="9" style="174"/>
    <col min="1278" max="1278" width="4.5" style="174" customWidth="1"/>
    <col min="1279" max="1279" width="38.25" style="174" customWidth="1"/>
    <col min="1280" max="1280" width="6.375" style="174" customWidth="1"/>
    <col min="1281" max="1283" width="7.375" style="174" customWidth="1"/>
    <col min="1284" max="1289" width="0" style="174" hidden="1" customWidth="1"/>
    <col min="1290" max="1533" width="9" style="174"/>
    <col min="1534" max="1534" width="4.5" style="174" customWidth="1"/>
    <col min="1535" max="1535" width="38.25" style="174" customWidth="1"/>
    <col min="1536" max="1536" width="6.375" style="174" customWidth="1"/>
    <col min="1537" max="1539" width="7.375" style="174" customWidth="1"/>
    <col min="1540" max="1545" width="0" style="174" hidden="1" customWidth="1"/>
    <col min="1546" max="1789" width="9" style="174"/>
    <col min="1790" max="1790" width="4.5" style="174" customWidth="1"/>
    <col min="1791" max="1791" width="38.25" style="174" customWidth="1"/>
    <col min="1792" max="1792" width="6.375" style="174" customWidth="1"/>
    <col min="1793" max="1795" width="7.375" style="174" customWidth="1"/>
    <col min="1796" max="1801" width="0" style="174" hidden="1" customWidth="1"/>
    <col min="1802" max="2045" width="9" style="174"/>
    <col min="2046" max="2046" width="4.5" style="174" customWidth="1"/>
    <col min="2047" max="2047" width="38.25" style="174" customWidth="1"/>
    <col min="2048" max="2048" width="6.375" style="174" customWidth="1"/>
    <col min="2049" max="2051" width="7.375" style="174" customWidth="1"/>
    <col min="2052" max="2057" width="0" style="174" hidden="1" customWidth="1"/>
    <col min="2058" max="2301" width="9" style="174"/>
    <col min="2302" max="2302" width="4.5" style="174" customWidth="1"/>
    <col min="2303" max="2303" width="38.25" style="174" customWidth="1"/>
    <col min="2304" max="2304" width="6.375" style="174" customWidth="1"/>
    <col min="2305" max="2307" width="7.375" style="174" customWidth="1"/>
    <col min="2308" max="2313" width="0" style="174" hidden="1" customWidth="1"/>
    <col min="2314" max="2557" width="9" style="174"/>
    <col min="2558" max="2558" width="4.5" style="174" customWidth="1"/>
    <col min="2559" max="2559" width="38.25" style="174" customWidth="1"/>
    <col min="2560" max="2560" width="6.375" style="174" customWidth="1"/>
    <col min="2561" max="2563" width="7.375" style="174" customWidth="1"/>
    <col min="2564" max="2569" width="0" style="174" hidden="1" customWidth="1"/>
    <col min="2570" max="2813" width="9" style="174"/>
    <col min="2814" max="2814" width="4.5" style="174" customWidth="1"/>
    <col min="2815" max="2815" width="38.25" style="174" customWidth="1"/>
    <col min="2816" max="2816" width="6.375" style="174" customWidth="1"/>
    <col min="2817" max="2819" width="7.375" style="174" customWidth="1"/>
    <col min="2820" max="2825" width="0" style="174" hidden="1" customWidth="1"/>
    <col min="2826" max="3069" width="9" style="174"/>
    <col min="3070" max="3070" width="4.5" style="174" customWidth="1"/>
    <col min="3071" max="3071" width="38.25" style="174" customWidth="1"/>
    <col min="3072" max="3072" width="6.375" style="174" customWidth="1"/>
    <col min="3073" max="3075" width="7.375" style="174" customWidth="1"/>
    <col min="3076" max="3081" width="0" style="174" hidden="1" customWidth="1"/>
    <col min="3082" max="3325" width="9" style="174"/>
    <col min="3326" max="3326" width="4.5" style="174" customWidth="1"/>
    <col min="3327" max="3327" width="38.25" style="174" customWidth="1"/>
    <col min="3328" max="3328" width="6.375" style="174" customWidth="1"/>
    <col min="3329" max="3331" width="7.375" style="174" customWidth="1"/>
    <col min="3332" max="3337" width="0" style="174" hidden="1" customWidth="1"/>
    <col min="3338" max="3581" width="9" style="174"/>
    <col min="3582" max="3582" width="4.5" style="174" customWidth="1"/>
    <col min="3583" max="3583" width="38.25" style="174" customWidth="1"/>
    <col min="3584" max="3584" width="6.375" style="174" customWidth="1"/>
    <col min="3585" max="3587" width="7.375" style="174" customWidth="1"/>
    <col min="3588" max="3593" width="0" style="174" hidden="1" customWidth="1"/>
    <col min="3594" max="3837" width="9" style="174"/>
    <col min="3838" max="3838" width="4.5" style="174" customWidth="1"/>
    <col min="3839" max="3839" width="38.25" style="174" customWidth="1"/>
    <col min="3840" max="3840" width="6.375" style="174" customWidth="1"/>
    <col min="3841" max="3843" width="7.375" style="174" customWidth="1"/>
    <col min="3844" max="3849" width="0" style="174" hidden="1" customWidth="1"/>
    <col min="3850" max="4093" width="9" style="174"/>
    <col min="4094" max="4094" width="4.5" style="174" customWidth="1"/>
    <col min="4095" max="4095" width="38.25" style="174" customWidth="1"/>
    <col min="4096" max="4096" width="6.375" style="174" customWidth="1"/>
    <col min="4097" max="4099" width="7.375" style="174" customWidth="1"/>
    <col min="4100" max="4105" width="0" style="174" hidden="1" customWidth="1"/>
    <col min="4106" max="4349" width="9" style="174"/>
    <col min="4350" max="4350" width="4.5" style="174" customWidth="1"/>
    <col min="4351" max="4351" width="38.25" style="174" customWidth="1"/>
    <col min="4352" max="4352" width="6.375" style="174" customWidth="1"/>
    <col min="4353" max="4355" width="7.375" style="174" customWidth="1"/>
    <col min="4356" max="4361" width="0" style="174" hidden="1" customWidth="1"/>
    <col min="4362" max="4605" width="9" style="174"/>
    <col min="4606" max="4606" width="4.5" style="174" customWidth="1"/>
    <col min="4607" max="4607" width="38.25" style="174" customWidth="1"/>
    <col min="4608" max="4608" width="6.375" style="174" customWidth="1"/>
    <col min="4609" max="4611" width="7.375" style="174" customWidth="1"/>
    <col min="4612" max="4617" width="0" style="174" hidden="1" customWidth="1"/>
    <col min="4618" max="4861" width="9" style="174"/>
    <col min="4862" max="4862" width="4.5" style="174" customWidth="1"/>
    <col min="4863" max="4863" width="38.25" style="174" customWidth="1"/>
    <col min="4864" max="4864" width="6.375" style="174" customWidth="1"/>
    <col min="4865" max="4867" width="7.375" style="174" customWidth="1"/>
    <col min="4868" max="4873" width="0" style="174" hidden="1" customWidth="1"/>
    <col min="4874" max="5117" width="9" style="174"/>
    <col min="5118" max="5118" width="4.5" style="174" customWidth="1"/>
    <col min="5119" max="5119" width="38.25" style="174" customWidth="1"/>
    <col min="5120" max="5120" width="6.375" style="174" customWidth="1"/>
    <col min="5121" max="5123" width="7.375" style="174" customWidth="1"/>
    <col min="5124" max="5129" width="0" style="174" hidden="1" customWidth="1"/>
    <col min="5130" max="5373" width="9" style="174"/>
    <col min="5374" max="5374" width="4.5" style="174" customWidth="1"/>
    <col min="5375" max="5375" width="38.25" style="174" customWidth="1"/>
    <col min="5376" max="5376" width="6.375" style="174" customWidth="1"/>
    <col min="5377" max="5379" width="7.375" style="174" customWidth="1"/>
    <col min="5380" max="5385" width="0" style="174" hidden="1" customWidth="1"/>
    <col min="5386" max="5629" width="9" style="174"/>
    <col min="5630" max="5630" width="4.5" style="174" customWidth="1"/>
    <col min="5631" max="5631" width="38.25" style="174" customWidth="1"/>
    <col min="5632" max="5632" width="6.375" style="174" customWidth="1"/>
    <col min="5633" max="5635" width="7.375" style="174" customWidth="1"/>
    <col min="5636" max="5641" width="0" style="174" hidden="1" customWidth="1"/>
    <col min="5642" max="5885" width="9" style="174"/>
    <col min="5886" max="5886" width="4.5" style="174" customWidth="1"/>
    <col min="5887" max="5887" width="38.25" style="174" customWidth="1"/>
    <col min="5888" max="5888" width="6.375" style="174" customWidth="1"/>
    <col min="5889" max="5891" width="7.375" style="174" customWidth="1"/>
    <col min="5892" max="5897" width="0" style="174" hidden="1" customWidth="1"/>
    <col min="5898" max="6141" width="9" style="174"/>
    <col min="6142" max="6142" width="4.5" style="174" customWidth="1"/>
    <col min="6143" max="6143" width="38.25" style="174" customWidth="1"/>
    <col min="6144" max="6144" width="6.375" style="174" customWidth="1"/>
    <col min="6145" max="6147" width="7.375" style="174" customWidth="1"/>
    <col min="6148" max="6153" width="0" style="174" hidden="1" customWidth="1"/>
    <col min="6154" max="6397" width="9" style="174"/>
    <col min="6398" max="6398" width="4.5" style="174" customWidth="1"/>
    <col min="6399" max="6399" width="38.25" style="174" customWidth="1"/>
    <col min="6400" max="6400" width="6.375" style="174" customWidth="1"/>
    <col min="6401" max="6403" width="7.375" style="174" customWidth="1"/>
    <col min="6404" max="6409" width="0" style="174" hidden="1" customWidth="1"/>
    <col min="6410" max="6653" width="9" style="174"/>
    <col min="6654" max="6654" width="4.5" style="174" customWidth="1"/>
    <col min="6655" max="6655" width="38.25" style="174" customWidth="1"/>
    <col min="6656" max="6656" width="6.375" style="174" customWidth="1"/>
    <col min="6657" max="6659" width="7.375" style="174" customWidth="1"/>
    <col min="6660" max="6665" width="0" style="174" hidden="1" customWidth="1"/>
    <col min="6666" max="6909" width="9" style="174"/>
    <col min="6910" max="6910" width="4.5" style="174" customWidth="1"/>
    <col min="6911" max="6911" width="38.25" style="174" customWidth="1"/>
    <col min="6912" max="6912" width="6.375" style="174" customWidth="1"/>
    <col min="6913" max="6915" width="7.375" style="174" customWidth="1"/>
    <col min="6916" max="6921" width="0" style="174" hidden="1" customWidth="1"/>
    <col min="6922" max="7165" width="9" style="174"/>
    <col min="7166" max="7166" width="4.5" style="174" customWidth="1"/>
    <col min="7167" max="7167" width="38.25" style="174" customWidth="1"/>
    <col min="7168" max="7168" width="6.375" style="174" customWidth="1"/>
    <col min="7169" max="7171" width="7.375" style="174" customWidth="1"/>
    <col min="7172" max="7177" width="0" style="174" hidden="1" customWidth="1"/>
    <col min="7178" max="7421" width="9" style="174"/>
    <col min="7422" max="7422" width="4.5" style="174" customWidth="1"/>
    <col min="7423" max="7423" width="38.25" style="174" customWidth="1"/>
    <col min="7424" max="7424" width="6.375" style="174" customWidth="1"/>
    <col min="7425" max="7427" width="7.375" style="174" customWidth="1"/>
    <col min="7428" max="7433" width="0" style="174" hidden="1" customWidth="1"/>
    <col min="7434" max="7677" width="9" style="174"/>
    <col min="7678" max="7678" width="4.5" style="174" customWidth="1"/>
    <col min="7679" max="7679" width="38.25" style="174" customWidth="1"/>
    <col min="7680" max="7680" width="6.375" style="174" customWidth="1"/>
    <col min="7681" max="7683" width="7.375" style="174" customWidth="1"/>
    <col min="7684" max="7689" width="0" style="174" hidden="1" customWidth="1"/>
    <col min="7690" max="7933" width="9" style="174"/>
    <col min="7934" max="7934" width="4.5" style="174" customWidth="1"/>
    <col min="7935" max="7935" width="38.25" style="174" customWidth="1"/>
    <col min="7936" max="7936" width="6.375" style="174" customWidth="1"/>
    <col min="7937" max="7939" width="7.375" style="174" customWidth="1"/>
    <col min="7940" max="7945" width="0" style="174" hidden="1" customWidth="1"/>
    <col min="7946" max="8189" width="9" style="174"/>
    <col min="8190" max="8190" width="4.5" style="174" customWidth="1"/>
    <col min="8191" max="8191" width="38.25" style="174" customWidth="1"/>
    <col min="8192" max="8192" width="6.375" style="174" customWidth="1"/>
    <col min="8193" max="8195" width="7.375" style="174" customWidth="1"/>
    <col min="8196" max="8201" width="0" style="174" hidden="1" customWidth="1"/>
    <col min="8202" max="8445" width="9" style="174"/>
    <col min="8446" max="8446" width="4.5" style="174" customWidth="1"/>
    <col min="8447" max="8447" width="38.25" style="174" customWidth="1"/>
    <col min="8448" max="8448" width="6.375" style="174" customWidth="1"/>
    <col min="8449" max="8451" width="7.375" style="174" customWidth="1"/>
    <col min="8452" max="8457" width="0" style="174" hidden="1" customWidth="1"/>
    <col min="8458" max="8701" width="9" style="174"/>
    <col min="8702" max="8702" width="4.5" style="174" customWidth="1"/>
    <col min="8703" max="8703" width="38.25" style="174" customWidth="1"/>
    <col min="8704" max="8704" width="6.375" style="174" customWidth="1"/>
    <col min="8705" max="8707" width="7.375" style="174" customWidth="1"/>
    <col min="8708" max="8713" width="0" style="174" hidden="1" customWidth="1"/>
    <col min="8714" max="8957" width="9" style="174"/>
    <col min="8958" max="8958" width="4.5" style="174" customWidth="1"/>
    <col min="8959" max="8959" width="38.25" style="174" customWidth="1"/>
    <col min="8960" max="8960" width="6.375" style="174" customWidth="1"/>
    <col min="8961" max="8963" width="7.375" style="174" customWidth="1"/>
    <col min="8964" max="8969" width="0" style="174" hidden="1" customWidth="1"/>
    <col min="8970" max="9213" width="9" style="174"/>
    <col min="9214" max="9214" width="4.5" style="174" customWidth="1"/>
    <col min="9215" max="9215" width="38.25" style="174" customWidth="1"/>
    <col min="9216" max="9216" width="6.375" style="174" customWidth="1"/>
    <col min="9217" max="9219" width="7.375" style="174" customWidth="1"/>
    <col min="9220" max="9225" width="0" style="174" hidden="1" customWidth="1"/>
    <col min="9226" max="9469" width="9" style="174"/>
    <col min="9470" max="9470" width="4.5" style="174" customWidth="1"/>
    <col min="9471" max="9471" width="38.25" style="174" customWidth="1"/>
    <col min="9472" max="9472" width="6.375" style="174" customWidth="1"/>
    <col min="9473" max="9475" width="7.375" style="174" customWidth="1"/>
    <col min="9476" max="9481" width="0" style="174" hidden="1" customWidth="1"/>
    <col min="9482" max="9725" width="9" style="174"/>
    <col min="9726" max="9726" width="4.5" style="174" customWidth="1"/>
    <col min="9727" max="9727" width="38.25" style="174" customWidth="1"/>
    <col min="9728" max="9728" width="6.375" style="174" customWidth="1"/>
    <col min="9729" max="9731" width="7.375" style="174" customWidth="1"/>
    <col min="9732" max="9737" width="0" style="174" hidden="1" customWidth="1"/>
    <col min="9738" max="9981" width="9" style="174"/>
    <col min="9982" max="9982" width="4.5" style="174" customWidth="1"/>
    <col min="9983" max="9983" width="38.25" style="174" customWidth="1"/>
    <col min="9984" max="9984" width="6.375" style="174" customWidth="1"/>
    <col min="9985" max="9987" width="7.375" style="174" customWidth="1"/>
    <col min="9988" max="9993" width="0" style="174" hidden="1" customWidth="1"/>
    <col min="9994" max="10237" width="9" style="174"/>
    <col min="10238" max="10238" width="4.5" style="174" customWidth="1"/>
    <col min="10239" max="10239" width="38.25" style="174" customWidth="1"/>
    <col min="10240" max="10240" width="6.375" style="174" customWidth="1"/>
    <col min="10241" max="10243" width="7.375" style="174" customWidth="1"/>
    <col min="10244" max="10249" width="0" style="174" hidden="1" customWidth="1"/>
    <col min="10250" max="10493" width="9" style="174"/>
    <col min="10494" max="10494" width="4.5" style="174" customWidth="1"/>
    <col min="10495" max="10495" width="38.25" style="174" customWidth="1"/>
    <col min="10496" max="10496" width="6.375" style="174" customWidth="1"/>
    <col min="10497" max="10499" width="7.375" style="174" customWidth="1"/>
    <col min="10500" max="10505" width="0" style="174" hidden="1" customWidth="1"/>
    <col min="10506" max="10749" width="9" style="174"/>
    <col min="10750" max="10750" width="4.5" style="174" customWidth="1"/>
    <col min="10751" max="10751" width="38.25" style="174" customWidth="1"/>
    <col min="10752" max="10752" width="6.375" style="174" customWidth="1"/>
    <col min="10753" max="10755" width="7.375" style="174" customWidth="1"/>
    <col min="10756" max="10761" width="0" style="174" hidden="1" customWidth="1"/>
    <col min="10762" max="11005" width="9" style="174"/>
    <col min="11006" max="11006" width="4.5" style="174" customWidth="1"/>
    <col min="11007" max="11007" width="38.25" style="174" customWidth="1"/>
    <col min="11008" max="11008" width="6.375" style="174" customWidth="1"/>
    <col min="11009" max="11011" width="7.375" style="174" customWidth="1"/>
    <col min="11012" max="11017" width="0" style="174" hidden="1" customWidth="1"/>
    <col min="11018" max="11261" width="9" style="174"/>
    <col min="11262" max="11262" width="4.5" style="174" customWidth="1"/>
    <col min="11263" max="11263" width="38.25" style="174" customWidth="1"/>
    <col min="11264" max="11264" width="6.375" style="174" customWidth="1"/>
    <col min="11265" max="11267" width="7.375" style="174" customWidth="1"/>
    <col min="11268" max="11273" width="0" style="174" hidden="1" customWidth="1"/>
    <col min="11274" max="11517" width="9" style="174"/>
    <col min="11518" max="11518" width="4.5" style="174" customWidth="1"/>
    <col min="11519" max="11519" width="38.25" style="174" customWidth="1"/>
    <col min="11520" max="11520" width="6.375" style="174" customWidth="1"/>
    <col min="11521" max="11523" width="7.375" style="174" customWidth="1"/>
    <col min="11524" max="11529" width="0" style="174" hidden="1" customWidth="1"/>
    <col min="11530" max="11773" width="9" style="174"/>
    <col min="11774" max="11774" width="4.5" style="174" customWidth="1"/>
    <col min="11775" max="11775" width="38.25" style="174" customWidth="1"/>
    <col min="11776" max="11776" width="6.375" style="174" customWidth="1"/>
    <col min="11777" max="11779" width="7.375" style="174" customWidth="1"/>
    <col min="11780" max="11785" width="0" style="174" hidden="1" customWidth="1"/>
    <col min="11786" max="12029" width="9" style="174"/>
    <col min="12030" max="12030" width="4.5" style="174" customWidth="1"/>
    <col min="12031" max="12031" width="38.25" style="174" customWidth="1"/>
    <col min="12032" max="12032" width="6.375" style="174" customWidth="1"/>
    <col min="12033" max="12035" width="7.375" style="174" customWidth="1"/>
    <col min="12036" max="12041" width="0" style="174" hidden="1" customWidth="1"/>
    <col min="12042" max="12285" width="9" style="174"/>
    <col min="12286" max="12286" width="4.5" style="174" customWidth="1"/>
    <col min="12287" max="12287" width="38.25" style="174" customWidth="1"/>
    <col min="12288" max="12288" width="6.375" style="174" customWidth="1"/>
    <col min="12289" max="12291" width="7.375" style="174" customWidth="1"/>
    <col min="12292" max="12297" width="0" style="174" hidden="1" customWidth="1"/>
    <col min="12298" max="12541" width="9" style="174"/>
    <col min="12542" max="12542" width="4.5" style="174" customWidth="1"/>
    <col min="12543" max="12543" width="38.25" style="174" customWidth="1"/>
    <col min="12544" max="12544" width="6.375" style="174" customWidth="1"/>
    <col min="12545" max="12547" width="7.375" style="174" customWidth="1"/>
    <col min="12548" max="12553" width="0" style="174" hidden="1" customWidth="1"/>
    <col min="12554" max="12797" width="9" style="174"/>
    <col min="12798" max="12798" width="4.5" style="174" customWidth="1"/>
    <col min="12799" max="12799" width="38.25" style="174" customWidth="1"/>
    <col min="12800" max="12800" width="6.375" style="174" customWidth="1"/>
    <col min="12801" max="12803" width="7.375" style="174" customWidth="1"/>
    <col min="12804" max="12809" width="0" style="174" hidden="1" customWidth="1"/>
    <col min="12810" max="13053" width="9" style="174"/>
    <col min="13054" max="13054" width="4.5" style="174" customWidth="1"/>
    <col min="13055" max="13055" width="38.25" style="174" customWidth="1"/>
    <col min="13056" max="13056" width="6.375" style="174" customWidth="1"/>
    <col min="13057" max="13059" width="7.375" style="174" customWidth="1"/>
    <col min="13060" max="13065" width="0" style="174" hidden="1" customWidth="1"/>
    <col min="13066" max="13309" width="9" style="174"/>
    <col min="13310" max="13310" width="4.5" style="174" customWidth="1"/>
    <col min="13311" max="13311" width="38.25" style="174" customWidth="1"/>
    <col min="13312" max="13312" width="6.375" style="174" customWidth="1"/>
    <col min="13313" max="13315" width="7.375" style="174" customWidth="1"/>
    <col min="13316" max="13321" width="0" style="174" hidden="1" customWidth="1"/>
    <col min="13322" max="13565" width="9" style="174"/>
    <col min="13566" max="13566" width="4.5" style="174" customWidth="1"/>
    <col min="13567" max="13567" width="38.25" style="174" customWidth="1"/>
    <col min="13568" max="13568" width="6.375" style="174" customWidth="1"/>
    <col min="13569" max="13571" width="7.375" style="174" customWidth="1"/>
    <col min="13572" max="13577" width="0" style="174" hidden="1" customWidth="1"/>
    <col min="13578" max="13821" width="9" style="174"/>
    <col min="13822" max="13822" width="4.5" style="174" customWidth="1"/>
    <col min="13823" max="13823" width="38.25" style="174" customWidth="1"/>
    <col min="13824" max="13824" width="6.375" style="174" customWidth="1"/>
    <col min="13825" max="13827" width="7.375" style="174" customWidth="1"/>
    <col min="13828" max="13833" width="0" style="174" hidden="1" customWidth="1"/>
    <col min="13834" max="14077" width="9" style="174"/>
    <col min="14078" max="14078" width="4.5" style="174" customWidth="1"/>
    <col min="14079" max="14079" width="38.25" style="174" customWidth="1"/>
    <col min="14080" max="14080" width="6.375" style="174" customWidth="1"/>
    <col min="14081" max="14083" width="7.375" style="174" customWidth="1"/>
    <col min="14084" max="14089" width="0" style="174" hidden="1" customWidth="1"/>
    <col min="14090" max="14333" width="9" style="174"/>
    <col min="14334" max="14334" width="4.5" style="174" customWidth="1"/>
    <col min="14335" max="14335" width="38.25" style="174" customWidth="1"/>
    <col min="14336" max="14336" width="6.375" style="174" customWidth="1"/>
    <col min="14337" max="14339" width="7.375" style="174" customWidth="1"/>
    <col min="14340" max="14345" width="0" style="174" hidden="1" customWidth="1"/>
    <col min="14346" max="14589" width="9" style="174"/>
    <col min="14590" max="14590" width="4.5" style="174" customWidth="1"/>
    <col min="14591" max="14591" width="38.25" style="174" customWidth="1"/>
    <col min="14592" max="14592" width="6.375" style="174" customWidth="1"/>
    <col min="14593" max="14595" width="7.375" style="174" customWidth="1"/>
    <col min="14596" max="14601" width="0" style="174" hidden="1" customWidth="1"/>
    <col min="14602" max="14845" width="9" style="174"/>
    <col min="14846" max="14846" width="4.5" style="174" customWidth="1"/>
    <col min="14847" max="14847" width="38.25" style="174" customWidth="1"/>
    <col min="14848" max="14848" width="6.375" style="174" customWidth="1"/>
    <col min="14849" max="14851" width="7.375" style="174" customWidth="1"/>
    <col min="14852" max="14857" width="0" style="174" hidden="1" customWidth="1"/>
    <col min="14858" max="15101" width="9" style="174"/>
    <col min="15102" max="15102" width="4.5" style="174" customWidth="1"/>
    <col min="15103" max="15103" width="38.25" style="174" customWidth="1"/>
    <col min="15104" max="15104" width="6.375" style="174" customWidth="1"/>
    <col min="15105" max="15107" width="7.375" style="174" customWidth="1"/>
    <col min="15108" max="15113" width="0" style="174" hidden="1" customWidth="1"/>
    <col min="15114" max="15357" width="9" style="174"/>
    <col min="15358" max="15358" width="4.5" style="174" customWidth="1"/>
    <col min="15359" max="15359" width="38.25" style="174" customWidth="1"/>
    <col min="15360" max="15360" width="6.375" style="174" customWidth="1"/>
    <col min="15361" max="15363" width="7.375" style="174" customWidth="1"/>
    <col min="15364" max="15369" width="0" style="174" hidden="1" customWidth="1"/>
    <col min="15370" max="15613" width="9" style="174"/>
    <col min="15614" max="15614" width="4.5" style="174" customWidth="1"/>
    <col min="15615" max="15615" width="38.25" style="174" customWidth="1"/>
    <col min="15616" max="15616" width="6.375" style="174" customWidth="1"/>
    <col min="15617" max="15619" width="7.375" style="174" customWidth="1"/>
    <col min="15620" max="15625" width="0" style="174" hidden="1" customWidth="1"/>
    <col min="15626" max="15869" width="9" style="174"/>
    <col min="15870" max="15870" width="4.5" style="174" customWidth="1"/>
    <col min="15871" max="15871" width="38.25" style="174" customWidth="1"/>
    <col min="15872" max="15872" width="6.375" style="174" customWidth="1"/>
    <col min="15873" max="15875" width="7.375" style="174" customWidth="1"/>
    <col min="15876" max="15881" width="0" style="174" hidden="1" customWidth="1"/>
    <col min="15882" max="16125" width="9" style="174"/>
    <col min="16126" max="16126" width="4.5" style="174" customWidth="1"/>
    <col min="16127" max="16127" width="38.25" style="174" customWidth="1"/>
    <col min="16128" max="16128" width="6.375" style="174" customWidth="1"/>
    <col min="16129" max="16131" width="7.375" style="174" customWidth="1"/>
    <col min="16132" max="16137" width="0" style="174" hidden="1" customWidth="1"/>
    <col min="16138" max="16384" width="9" style="174"/>
  </cols>
  <sheetData>
    <row r="1" spans="1:13" s="172" customFormat="1" ht="17.45" customHeight="1">
      <c r="A1" s="148" t="s">
        <v>221</v>
      </c>
      <c r="B1" s="148"/>
      <c r="C1" s="148"/>
      <c r="D1" s="171"/>
      <c r="E1" s="171"/>
      <c r="F1" s="171"/>
      <c r="G1" s="549" t="s">
        <v>609</v>
      </c>
      <c r="H1" s="549"/>
      <c r="I1" s="549"/>
    </row>
    <row r="2" spans="1:13" ht="15" customHeight="1">
      <c r="A2" s="148" t="s">
        <v>222</v>
      </c>
      <c r="B2" s="148"/>
      <c r="C2" s="148"/>
      <c r="D2" s="173"/>
      <c r="E2" s="173"/>
      <c r="F2" s="173"/>
      <c r="G2" s="173"/>
      <c r="H2" s="173"/>
      <c r="I2" s="173"/>
    </row>
    <row r="3" spans="1:13" ht="15.6" customHeight="1">
      <c r="A3" s="148" t="s">
        <v>223</v>
      </c>
      <c r="B3" s="148"/>
      <c r="C3" s="148"/>
      <c r="D3" s="173"/>
      <c r="E3" s="173"/>
      <c r="F3" s="173"/>
      <c r="G3" s="173"/>
      <c r="H3" s="173"/>
      <c r="I3" s="173"/>
    </row>
    <row r="4" spans="1:13" ht="15.95" customHeight="1">
      <c r="A4" s="148"/>
      <c r="B4" s="148"/>
      <c r="C4" s="148"/>
      <c r="D4" s="173"/>
      <c r="E4" s="173"/>
      <c r="F4" s="173"/>
      <c r="G4" s="171"/>
      <c r="H4" s="173"/>
      <c r="I4" s="173"/>
    </row>
    <row r="5" spans="1:13">
      <c r="A5" s="561" t="str">
        <f>"THỰC HIỆN NHIỆM VỤ THU, CHI NSNN NĂM "&amp;Năm</f>
        <v>THỰC HIỆN NHIỆM VỤ THU, CHI NSNN NĂM 2021</v>
      </c>
      <c r="B5" s="562"/>
      <c r="C5" s="562"/>
      <c r="D5" s="562"/>
      <c r="E5" s="562"/>
      <c r="F5" s="562"/>
      <c r="G5" s="562"/>
      <c r="H5" s="562"/>
      <c r="I5" s="562"/>
    </row>
    <row r="6" spans="1:13">
      <c r="A6" s="561" t="str">
        <f>"VÀ KẾ HOẠCH NĂM "&amp;NămKH</f>
        <v>VÀ KẾ HOẠCH NĂM 2022</v>
      </c>
      <c r="B6" s="561"/>
      <c r="C6" s="561"/>
      <c r="D6" s="561"/>
      <c r="E6" s="561"/>
      <c r="F6" s="561"/>
      <c r="G6" s="561"/>
      <c r="H6" s="561"/>
      <c r="I6" s="561"/>
    </row>
    <row r="7" spans="1:13" ht="21.95" customHeight="1">
      <c r="A7" s="551" t="s">
        <v>224</v>
      </c>
      <c r="B7" s="551"/>
      <c r="C7" s="551"/>
      <c r="D7" s="551"/>
      <c r="E7" s="551"/>
      <c r="F7" s="551"/>
      <c r="G7" s="551"/>
      <c r="H7" s="551"/>
      <c r="I7" s="551"/>
    </row>
    <row r="8" spans="1:13" ht="16.5" customHeight="1">
      <c r="A8" s="173"/>
      <c r="B8" s="173"/>
      <c r="C8" s="173"/>
      <c r="D8" s="173"/>
      <c r="E8" s="173"/>
      <c r="F8" s="173"/>
      <c r="G8" s="173"/>
      <c r="H8" s="173"/>
      <c r="I8" s="149" t="s">
        <v>217</v>
      </c>
    </row>
    <row r="9" spans="1:13">
      <c r="A9" s="552" t="s">
        <v>225</v>
      </c>
      <c r="B9" s="552" t="s">
        <v>226</v>
      </c>
      <c r="C9" s="552" t="s">
        <v>227</v>
      </c>
      <c r="D9" s="553" t="s">
        <v>54</v>
      </c>
      <c r="E9" s="554" t="str">
        <f>"Thực hiện năm "&amp;Năm-1</f>
        <v>Thực hiện năm 2020</v>
      </c>
      <c r="F9" s="555" t="str">
        <f>"Năm "&amp;Năm</f>
        <v>Năm 2021</v>
      </c>
      <c r="G9" s="556"/>
      <c r="H9" s="557"/>
      <c r="I9" s="554" t="str">
        <f>"Dự toán năm "&amp;NămKH</f>
        <v>Dự toán năm 2022</v>
      </c>
    </row>
    <row r="10" spans="1:13" s="176" customFormat="1" ht="57">
      <c r="A10" s="552"/>
      <c r="B10" s="552"/>
      <c r="C10" s="552"/>
      <c r="D10" s="553"/>
      <c r="E10" s="554"/>
      <c r="F10" s="183" t="s">
        <v>118</v>
      </c>
      <c r="G10" s="183" t="s">
        <v>228</v>
      </c>
      <c r="H10" s="183" t="s">
        <v>119</v>
      </c>
      <c r="I10" s="554"/>
    </row>
    <row r="11" spans="1:13" s="176" customFormat="1" ht="14.1" customHeight="1">
      <c r="A11" s="150" t="s">
        <v>6</v>
      </c>
      <c r="B11" s="150"/>
      <c r="C11" s="150"/>
      <c r="D11" s="151" t="s">
        <v>48</v>
      </c>
      <c r="E11" s="152">
        <v>1</v>
      </c>
      <c r="F11" s="152"/>
      <c r="G11" s="152">
        <v>2</v>
      </c>
      <c r="H11" s="152">
        <v>3</v>
      </c>
      <c r="I11" s="152">
        <v>4</v>
      </c>
    </row>
    <row r="12" spans="1:13" s="176" customFormat="1" ht="15.75" customHeight="1">
      <c r="A12" s="153" t="s">
        <v>6</v>
      </c>
      <c r="B12" s="153"/>
      <c r="C12" s="153"/>
      <c r="D12" s="154" t="s">
        <v>229</v>
      </c>
      <c r="E12" s="178"/>
      <c r="F12" s="178"/>
      <c r="G12" s="178"/>
      <c r="H12" s="178"/>
      <c r="I12" s="178"/>
    </row>
    <row r="13" spans="1:13" s="180" customFormat="1" ht="19.5" customHeight="1">
      <c r="A13" s="155">
        <v>1</v>
      </c>
      <c r="B13" s="155"/>
      <c r="C13" s="155"/>
      <c r="D13" s="156" t="s">
        <v>230</v>
      </c>
      <c r="E13" s="179"/>
      <c r="F13" s="179"/>
      <c r="G13" s="179"/>
      <c r="H13" s="179"/>
      <c r="I13" s="179"/>
      <c r="M13" s="180" t="s">
        <v>231</v>
      </c>
    </row>
    <row r="14" spans="1:13" s="180" customFormat="1" ht="34.5" customHeight="1">
      <c r="A14" s="155"/>
      <c r="B14" s="157"/>
      <c r="C14" s="157"/>
      <c r="D14" s="558" t="s">
        <v>279</v>
      </c>
      <c r="E14" s="559"/>
      <c r="F14" s="559"/>
      <c r="G14" s="559"/>
      <c r="H14" s="559"/>
      <c r="I14" s="560"/>
    </row>
    <row r="15" spans="1:13" s="180" customFormat="1" ht="15.75" customHeight="1">
      <c r="A15" s="155"/>
      <c r="B15" s="155"/>
      <c r="C15" s="155"/>
      <c r="D15" s="161" t="s">
        <v>232</v>
      </c>
      <c r="E15" s="179"/>
      <c r="F15" s="179"/>
      <c r="G15" s="179"/>
      <c r="H15" s="179"/>
      <c r="I15" s="179"/>
    </row>
    <row r="16" spans="1:13" s="180" customFormat="1" ht="31.5" customHeight="1">
      <c r="A16" s="155">
        <v>2</v>
      </c>
      <c r="B16" s="155"/>
      <c r="C16" s="155"/>
      <c r="D16" s="158" t="s">
        <v>233</v>
      </c>
      <c r="E16" s="179"/>
      <c r="F16" s="179"/>
      <c r="G16" s="179"/>
      <c r="H16" s="179"/>
      <c r="I16" s="179"/>
    </row>
    <row r="17" spans="1:12" s="180" customFormat="1" ht="15" customHeight="1">
      <c r="A17" s="159" t="s">
        <v>234</v>
      </c>
      <c r="B17" s="159"/>
      <c r="C17" s="159"/>
      <c r="D17" s="156" t="s">
        <v>235</v>
      </c>
      <c r="E17" s="179"/>
      <c r="F17" s="179"/>
      <c r="G17" s="179"/>
      <c r="H17" s="179"/>
      <c r="I17" s="179"/>
    </row>
    <row r="18" spans="1:12" s="180" customFormat="1" ht="15" customHeight="1">
      <c r="A18" s="159" t="s">
        <v>234</v>
      </c>
      <c r="B18" s="159"/>
      <c r="C18" s="159"/>
      <c r="D18" s="156" t="s">
        <v>236</v>
      </c>
      <c r="E18" s="179"/>
      <c r="F18" s="179"/>
      <c r="G18" s="179"/>
      <c r="H18" s="179"/>
      <c r="I18" s="179"/>
    </row>
    <row r="19" spans="1:12" s="180" customFormat="1" ht="15" customHeight="1">
      <c r="A19" s="159" t="s">
        <v>234</v>
      </c>
      <c r="B19" s="159"/>
      <c r="C19" s="159"/>
      <c r="D19" s="160" t="s">
        <v>237</v>
      </c>
      <c r="E19" s="179"/>
      <c r="F19" s="179"/>
      <c r="G19" s="179"/>
      <c r="H19" s="179"/>
      <c r="I19" s="179"/>
    </row>
    <row r="20" spans="1:12" s="180" customFormat="1" ht="15" customHeight="1">
      <c r="A20" s="155">
        <v>3</v>
      </c>
      <c r="B20" s="155"/>
      <c r="C20" s="155"/>
      <c r="D20" s="156" t="s">
        <v>238</v>
      </c>
      <c r="E20" s="179"/>
      <c r="F20" s="179"/>
      <c r="G20" s="179"/>
      <c r="H20" s="179"/>
      <c r="I20" s="179"/>
    </row>
    <row r="21" spans="1:12" s="180" customFormat="1" ht="15" customHeight="1">
      <c r="A21" s="153"/>
      <c r="B21" s="153"/>
      <c r="C21" s="153"/>
      <c r="D21" s="161" t="s">
        <v>239</v>
      </c>
      <c r="E21" s="179"/>
      <c r="F21" s="179"/>
      <c r="G21" s="179"/>
      <c r="H21" s="179"/>
      <c r="I21" s="179"/>
    </row>
    <row r="22" spans="1:12" s="180" customFormat="1" ht="15" customHeight="1">
      <c r="A22" s="153" t="s">
        <v>48</v>
      </c>
      <c r="B22" s="153"/>
      <c r="C22" s="153"/>
      <c r="D22" s="154" t="s">
        <v>240</v>
      </c>
      <c r="E22" s="179"/>
      <c r="F22" s="179"/>
      <c r="G22" s="179"/>
      <c r="H22" s="179"/>
      <c r="I22" s="179"/>
      <c r="L22" s="180" t="s">
        <v>231</v>
      </c>
    </row>
    <row r="23" spans="1:12" s="180" customFormat="1" ht="15" customHeight="1">
      <c r="A23" s="153" t="s">
        <v>37</v>
      </c>
      <c r="B23" s="153"/>
      <c r="C23" s="153"/>
      <c r="D23" s="154" t="s">
        <v>241</v>
      </c>
      <c r="E23" s="179"/>
      <c r="F23" s="179"/>
      <c r="G23" s="179"/>
      <c r="H23" s="179"/>
      <c r="I23" s="179"/>
    </row>
    <row r="24" spans="1:12" s="180" customFormat="1" ht="15" customHeight="1">
      <c r="A24" s="155">
        <v>1</v>
      </c>
      <c r="B24" s="155"/>
      <c r="C24" s="155"/>
      <c r="D24" s="162" t="s">
        <v>242</v>
      </c>
      <c r="E24" s="179"/>
      <c r="F24" s="179"/>
      <c r="G24" s="179"/>
      <c r="H24" s="179"/>
      <c r="I24" s="179"/>
    </row>
    <row r="25" spans="1:12" s="190" customFormat="1" ht="15" customHeight="1">
      <c r="A25" s="155" t="s">
        <v>124</v>
      </c>
      <c r="B25" s="155"/>
      <c r="C25" s="155"/>
      <c r="D25" s="189" t="s">
        <v>280</v>
      </c>
      <c r="E25" s="179"/>
      <c r="F25" s="179"/>
      <c r="G25" s="179"/>
      <c r="H25" s="179"/>
      <c r="I25" s="179"/>
    </row>
    <row r="26" spans="1:12" ht="15" customHeight="1">
      <c r="A26" s="155" t="s">
        <v>125</v>
      </c>
      <c r="B26" s="155"/>
      <c r="C26" s="155"/>
      <c r="D26" s="189" t="s">
        <v>281</v>
      </c>
      <c r="E26" s="179"/>
      <c r="F26" s="179"/>
      <c r="G26" s="179"/>
      <c r="H26" s="179"/>
      <c r="I26" s="179"/>
    </row>
    <row r="27" spans="1:12" ht="15" customHeight="1">
      <c r="A27" s="155">
        <v>2</v>
      </c>
      <c r="B27" s="155"/>
      <c r="C27" s="155"/>
      <c r="D27" s="163" t="s">
        <v>243</v>
      </c>
      <c r="E27" s="179"/>
      <c r="F27" s="179"/>
      <c r="G27" s="179"/>
      <c r="H27" s="179"/>
      <c r="I27" s="179"/>
    </row>
    <row r="28" spans="1:12" ht="15" customHeight="1">
      <c r="A28" s="153" t="s">
        <v>39</v>
      </c>
      <c r="B28" s="153"/>
      <c r="C28" s="153"/>
      <c r="D28" s="154" t="s">
        <v>244</v>
      </c>
      <c r="E28" s="179"/>
      <c r="F28" s="179"/>
      <c r="G28" s="179"/>
      <c r="H28" s="179"/>
      <c r="I28" s="179"/>
    </row>
    <row r="29" spans="1:12" ht="15" customHeight="1">
      <c r="A29" s="164">
        <v>1</v>
      </c>
      <c r="B29" s="164">
        <v>370</v>
      </c>
      <c r="C29" s="164">
        <v>371</v>
      </c>
      <c r="D29" s="156" t="s">
        <v>245</v>
      </c>
      <c r="E29" s="179"/>
      <c r="F29" s="179"/>
      <c r="G29" s="179"/>
      <c r="H29" s="179"/>
      <c r="I29" s="179"/>
    </row>
    <row r="30" spans="1:12" ht="15" customHeight="1">
      <c r="A30" s="164">
        <v>2</v>
      </c>
      <c r="B30" s="164">
        <v>280</v>
      </c>
      <c r="C30" s="164">
        <v>281</v>
      </c>
      <c r="D30" s="156" t="s">
        <v>246</v>
      </c>
      <c r="E30" s="179"/>
      <c r="F30" s="179"/>
      <c r="G30" s="179"/>
      <c r="H30" s="179"/>
      <c r="I30" s="179"/>
    </row>
    <row r="31" spans="1:12" ht="15" customHeight="1">
      <c r="A31" s="164">
        <v>3</v>
      </c>
      <c r="B31" s="164">
        <v>430</v>
      </c>
      <c r="C31" s="164">
        <v>432</v>
      </c>
      <c r="D31" s="156" t="s">
        <v>247</v>
      </c>
      <c r="E31" s="179"/>
      <c r="F31" s="179"/>
      <c r="G31" s="179"/>
      <c r="H31" s="179"/>
      <c r="I31" s="179"/>
    </row>
    <row r="32" spans="1:12" ht="15" customHeight="1">
      <c r="A32" s="164">
        <v>4</v>
      </c>
      <c r="B32" s="164">
        <v>550</v>
      </c>
      <c r="C32" s="164">
        <v>556</v>
      </c>
      <c r="D32" s="156" t="s">
        <v>248</v>
      </c>
      <c r="E32" s="179"/>
      <c r="F32" s="179"/>
      <c r="G32" s="179"/>
      <c r="H32" s="179"/>
      <c r="I32" s="179"/>
    </row>
    <row r="33" spans="1:9" ht="15" customHeight="1">
      <c r="A33" s="164">
        <v>5</v>
      </c>
      <c r="B33" s="164">
        <v>250</v>
      </c>
      <c r="C33" s="164">
        <v>251</v>
      </c>
      <c r="D33" s="156" t="s">
        <v>282</v>
      </c>
      <c r="E33" s="179"/>
      <c r="F33" s="179"/>
      <c r="G33" s="179"/>
      <c r="H33" s="179"/>
      <c r="I33" s="179"/>
    </row>
    <row r="34" spans="1:9" ht="15" customHeight="1">
      <c r="A34" s="164">
        <v>6</v>
      </c>
      <c r="B34" s="164"/>
      <c r="C34" s="164"/>
      <c r="D34" s="156" t="s">
        <v>249</v>
      </c>
      <c r="E34" s="179"/>
      <c r="F34" s="179"/>
      <c r="G34" s="179"/>
      <c r="H34" s="179"/>
      <c r="I34" s="179"/>
    </row>
    <row r="35" spans="1:9" ht="15" customHeight="1">
      <c r="A35" s="164"/>
      <c r="B35" s="164">
        <v>490</v>
      </c>
      <c r="C35" s="164">
        <v>502</v>
      </c>
      <c r="D35" s="156" t="s">
        <v>250</v>
      </c>
      <c r="E35" s="179"/>
      <c r="F35" s="179"/>
      <c r="G35" s="179"/>
      <c r="H35" s="179"/>
      <c r="I35" s="179"/>
    </row>
    <row r="36" spans="1:9" ht="15" customHeight="1">
      <c r="A36" s="164"/>
      <c r="B36" s="164">
        <v>490</v>
      </c>
      <c r="C36" s="164">
        <v>503</v>
      </c>
      <c r="D36" s="156" t="s">
        <v>251</v>
      </c>
      <c r="E36" s="179"/>
      <c r="F36" s="179"/>
      <c r="G36" s="179"/>
      <c r="H36" s="179"/>
      <c r="I36" s="179"/>
    </row>
    <row r="37" spans="1:9" ht="15" customHeight="1">
      <c r="A37" s="164"/>
      <c r="B37" s="164">
        <v>490</v>
      </c>
      <c r="C37" s="164">
        <v>504</v>
      </c>
      <c r="D37" s="156" t="s">
        <v>252</v>
      </c>
      <c r="E37" s="179"/>
      <c r="F37" s="179"/>
      <c r="G37" s="179"/>
      <c r="H37" s="179"/>
      <c r="I37" s="179"/>
    </row>
    <row r="38" spans="1:9" ht="44.45" customHeight="1">
      <c r="A38" s="153"/>
      <c r="B38" s="153"/>
      <c r="C38" s="153"/>
      <c r="D38" s="165" t="s">
        <v>253</v>
      </c>
      <c r="E38" s="179"/>
      <c r="F38" s="179"/>
      <c r="G38" s="179"/>
      <c r="H38" s="179"/>
      <c r="I38" s="179"/>
    </row>
    <row r="39" spans="1:9" ht="21.75" customHeight="1">
      <c r="A39" s="247"/>
      <c r="B39" s="247"/>
      <c r="C39" s="247"/>
      <c r="D39" s="248"/>
      <c r="E39" s="249"/>
      <c r="F39" s="249"/>
      <c r="G39" s="249"/>
      <c r="H39" s="249"/>
      <c r="I39" s="249"/>
    </row>
    <row r="40" spans="1:9">
      <c r="A40" s="166" t="s">
        <v>231</v>
      </c>
      <c r="B40" s="166"/>
      <c r="C40" s="166"/>
      <c r="D40" s="167"/>
      <c r="E40" s="167"/>
      <c r="F40" s="546" t="str">
        <f>"..., ngày ... tháng ... năm "&amp;Năm</f>
        <v>..., ngày ... tháng ... năm 2021</v>
      </c>
      <c r="G40" s="546"/>
      <c r="H40" s="546"/>
      <c r="I40" s="546"/>
    </row>
    <row r="41" spans="1:9">
      <c r="A41" s="167"/>
      <c r="B41" s="167"/>
      <c r="C41" s="167"/>
      <c r="D41" s="167"/>
      <c r="E41" s="167"/>
      <c r="F41" s="547" t="s">
        <v>49</v>
      </c>
      <c r="G41" s="547"/>
      <c r="H41" s="547"/>
      <c r="I41" s="547"/>
    </row>
    <row r="42" spans="1:9">
      <c r="A42" s="167"/>
      <c r="B42" s="167"/>
      <c r="C42" s="167"/>
      <c r="D42" s="167"/>
      <c r="E42" s="167"/>
      <c r="F42" s="548" t="s">
        <v>50</v>
      </c>
      <c r="G42" s="548"/>
      <c r="H42" s="548"/>
      <c r="I42" s="548"/>
    </row>
  </sheetData>
  <mergeCells count="15">
    <mergeCell ref="G1:I1"/>
    <mergeCell ref="D14:I14"/>
    <mergeCell ref="F40:I40"/>
    <mergeCell ref="F41:I41"/>
    <mergeCell ref="F42:I42"/>
    <mergeCell ref="A5:I5"/>
    <mergeCell ref="A7:I7"/>
    <mergeCell ref="A9:A10"/>
    <mergeCell ref="B9:B10"/>
    <mergeCell ref="C9:C10"/>
    <mergeCell ref="D9:D10"/>
    <mergeCell ref="E9:E10"/>
    <mergeCell ref="F9:H9"/>
    <mergeCell ref="I9:I10"/>
    <mergeCell ref="A6:I6"/>
  </mergeCells>
  <printOptions horizontalCentered="1"/>
  <pageMargins left="0.47244094488188981" right="0.15748031496062992" top="0.31496062992125984" bottom="0.27559055118110237" header="0.15748031496062992" footer="0.31496062992125984"/>
  <pageSetup paperSize="9" firstPageNumber="23" orientation="portrait" useFirstPageNumber="1" r:id="rId1"/>
  <headerFooter>
    <oddFooter>&amp;R&amp;12&amp;P</oddFooter>
  </headerFooter>
  <ignoredErrors>
    <ignoredError sqref="A25:A26"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47"/>
  <sheetViews>
    <sheetView workbookViewId="0">
      <selection activeCell="I22" sqref="I22"/>
    </sheetView>
  </sheetViews>
  <sheetFormatPr defaultRowHeight="15.75"/>
  <cols>
    <col min="1" max="1" width="4.75" style="221" customWidth="1"/>
    <col min="2" max="2" width="5.5" style="221" customWidth="1"/>
    <col min="3" max="3" width="26.375" style="221" customWidth="1"/>
    <col min="4" max="4" width="7.625" style="221" customWidth="1"/>
    <col min="5" max="5" width="7.125" style="221" customWidth="1"/>
    <col min="6" max="6" width="9.125" style="221" customWidth="1"/>
    <col min="7" max="7" width="9.75" style="221" customWidth="1"/>
    <col min="8" max="8" width="11.875" style="221" customWidth="1"/>
    <col min="9" max="9" width="9.125" style="221" customWidth="1"/>
    <col min="10" max="258" width="9" style="221"/>
    <col min="259" max="259" width="2.625" style="221" customWidth="1"/>
    <col min="260" max="260" width="26.75" style="221" customWidth="1"/>
    <col min="261" max="264" width="8.25" style="221" customWidth="1"/>
    <col min="265" max="265" width="9.125" style="221" customWidth="1"/>
    <col min="266" max="514" width="9" style="221"/>
    <col min="515" max="515" width="2.625" style="221" customWidth="1"/>
    <col min="516" max="516" width="26.75" style="221" customWidth="1"/>
    <col min="517" max="520" width="8.25" style="221" customWidth="1"/>
    <col min="521" max="521" width="9.125" style="221" customWidth="1"/>
    <col min="522" max="770" width="9" style="221"/>
    <col min="771" max="771" width="2.625" style="221" customWidth="1"/>
    <col min="772" max="772" width="26.75" style="221" customWidth="1"/>
    <col min="773" max="776" width="8.25" style="221" customWidth="1"/>
    <col min="777" max="777" width="9.125" style="221" customWidth="1"/>
    <col min="778" max="1026" width="9" style="221"/>
    <col min="1027" max="1027" width="2.625" style="221" customWidth="1"/>
    <col min="1028" max="1028" width="26.75" style="221" customWidth="1"/>
    <col min="1029" max="1032" width="8.25" style="221" customWidth="1"/>
    <col min="1033" max="1033" width="9.125" style="221" customWidth="1"/>
    <col min="1034" max="1282" width="9" style="221"/>
    <col min="1283" max="1283" width="2.625" style="221" customWidth="1"/>
    <col min="1284" max="1284" width="26.75" style="221" customWidth="1"/>
    <col min="1285" max="1288" width="8.25" style="221" customWidth="1"/>
    <col min="1289" max="1289" width="9.125" style="221" customWidth="1"/>
    <col min="1290" max="1538" width="9" style="221"/>
    <col min="1539" max="1539" width="2.625" style="221" customWidth="1"/>
    <col min="1540" max="1540" width="26.75" style="221" customWidth="1"/>
    <col min="1541" max="1544" width="8.25" style="221" customWidth="1"/>
    <col min="1545" max="1545" width="9.125" style="221" customWidth="1"/>
    <col min="1546" max="1794" width="9" style="221"/>
    <col min="1795" max="1795" width="2.625" style="221" customWidth="1"/>
    <col min="1796" max="1796" width="26.75" style="221" customWidth="1"/>
    <col min="1797" max="1800" width="8.25" style="221" customWidth="1"/>
    <col min="1801" max="1801" width="9.125" style="221" customWidth="1"/>
    <col min="1802" max="2050" width="9" style="221"/>
    <col min="2051" max="2051" width="2.625" style="221" customWidth="1"/>
    <col min="2052" max="2052" width="26.75" style="221" customWidth="1"/>
    <col min="2053" max="2056" width="8.25" style="221" customWidth="1"/>
    <col min="2057" max="2057" width="9.125" style="221" customWidth="1"/>
    <col min="2058" max="2306" width="9" style="221"/>
    <col min="2307" max="2307" width="2.625" style="221" customWidth="1"/>
    <col min="2308" max="2308" width="26.75" style="221" customWidth="1"/>
    <col min="2309" max="2312" width="8.25" style="221" customWidth="1"/>
    <col min="2313" max="2313" width="9.125" style="221" customWidth="1"/>
    <col min="2314" max="2562" width="9" style="221"/>
    <col min="2563" max="2563" width="2.625" style="221" customWidth="1"/>
    <col min="2564" max="2564" width="26.75" style="221" customWidth="1"/>
    <col min="2565" max="2568" width="8.25" style="221" customWidth="1"/>
    <col min="2569" max="2569" width="9.125" style="221" customWidth="1"/>
    <col min="2570" max="2818" width="9" style="221"/>
    <col min="2819" max="2819" width="2.625" style="221" customWidth="1"/>
    <col min="2820" max="2820" width="26.75" style="221" customWidth="1"/>
    <col min="2821" max="2824" width="8.25" style="221" customWidth="1"/>
    <col min="2825" max="2825" width="9.125" style="221" customWidth="1"/>
    <col min="2826" max="3074" width="9" style="221"/>
    <col min="3075" max="3075" width="2.625" style="221" customWidth="1"/>
    <col min="3076" max="3076" width="26.75" style="221" customWidth="1"/>
    <col min="3077" max="3080" width="8.25" style="221" customWidth="1"/>
    <col min="3081" max="3081" width="9.125" style="221" customWidth="1"/>
    <col min="3082" max="3330" width="9" style="221"/>
    <col min="3331" max="3331" width="2.625" style="221" customWidth="1"/>
    <col min="3332" max="3332" width="26.75" style="221" customWidth="1"/>
    <col min="3333" max="3336" width="8.25" style="221" customWidth="1"/>
    <col min="3337" max="3337" width="9.125" style="221" customWidth="1"/>
    <col min="3338" max="3586" width="9" style="221"/>
    <col min="3587" max="3587" width="2.625" style="221" customWidth="1"/>
    <col min="3588" max="3588" width="26.75" style="221" customWidth="1"/>
    <col min="3589" max="3592" width="8.25" style="221" customWidth="1"/>
    <col min="3593" max="3593" width="9.125" style="221" customWidth="1"/>
    <col min="3594" max="3842" width="9" style="221"/>
    <col min="3843" max="3843" width="2.625" style="221" customWidth="1"/>
    <col min="3844" max="3844" width="26.75" style="221" customWidth="1"/>
    <col min="3845" max="3848" width="8.25" style="221" customWidth="1"/>
    <col min="3849" max="3849" width="9.125" style="221" customWidth="1"/>
    <col min="3850" max="4098" width="9" style="221"/>
    <col min="4099" max="4099" width="2.625" style="221" customWidth="1"/>
    <col min="4100" max="4100" width="26.75" style="221" customWidth="1"/>
    <col min="4101" max="4104" width="8.25" style="221" customWidth="1"/>
    <col min="4105" max="4105" width="9.125" style="221" customWidth="1"/>
    <col min="4106" max="4354" width="9" style="221"/>
    <col min="4355" max="4355" width="2.625" style="221" customWidth="1"/>
    <col min="4356" max="4356" width="26.75" style="221" customWidth="1"/>
    <col min="4357" max="4360" width="8.25" style="221" customWidth="1"/>
    <col min="4361" max="4361" width="9.125" style="221" customWidth="1"/>
    <col min="4362" max="4610" width="9" style="221"/>
    <col min="4611" max="4611" width="2.625" style="221" customWidth="1"/>
    <col min="4612" max="4612" width="26.75" style="221" customWidth="1"/>
    <col min="4613" max="4616" width="8.25" style="221" customWidth="1"/>
    <col min="4617" max="4617" width="9.125" style="221" customWidth="1"/>
    <col min="4618" max="4866" width="9" style="221"/>
    <col min="4867" max="4867" width="2.625" style="221" customWidth="1"/>
    <col min="4868" max="4868" width="26.75" style="221" customWidth="1"/>
    <col min="4869" max="4872" width="8.25" style="221" customWidth="1"/>
    <col min="4873" max="4873" width="9.125" style="221" customWidth="1"/>
    <col min="4874" max="5122" width="9" style="221"/>
    <col min="5123" max="5123" width="2.625" style="221" customWidth="1"/>
    <col min="5124" max="5124" width="26.75" style="221" customWidth="1"/>
    <col min="5125" max="5128" width="8.25" style="221" customWidth="1"/>
    <col min="5129" max="5129" width="9.125" style="221" customWidth="1"/>
    <col min="5130" max="5378" width="9" style="221"/>
    <col min="5379" max="5379" width="2.625" style="221" customWidth="1"/>
    <col min="5380" max="5380" width="26.75" style="221" customWidth="1"/>
    <col min="5381" max="5384" width="8.25" style="221" customWidth="1"/>
    <col min="5385" max="5385" width="9.125" style="221" customWidth="1"/>
    <col min="5386" max="5634" width="9" style="221"/>
    <col min="5635" max="5635" width="2.625" style="221" customWidth="1"/>
    <col min="5636" max="5636" width="26.75" style="221" customWidth="1"/>
    <col min="5637" max="5640" width="8.25" style="221" customWidth="1"/>
    <col min="5641" max="5641" width="9.125" style="221" customWidth="1"/>
    <col min="5642" max="5890" width="9" style="221"/>
    <col min="5891" max="5891" width="2.625" style="221" customWidth="1"/>
    <col min="5892" max="5892" width="26.75" style="221" customWidth="1"/>
    <col min="5893" max="5896" width="8.25" style="221" customWidth="1"/>
    <col min="5897" max="5897" width="9.125" style="221" customWidth="1"/>
    <col min="5898" max="6146" width="9" style="221"/>
    <col min="6147" max="6147" width="2.625" style="221" customWidth="1"/>
    <col min="6148" max="6148" width="26.75" style="221" customWidth="1"/>
    <col min="6149" max="6152" width="8.25" style="221" customWidth="1"/>
    <col min="6153" max="6153" width="9.125" style="221" customWidth="1"/>
    <col min="6154" max="6402" width="9" style="221"/>
    <col min="6403" max="6403" width="2.625" style="221" customWidth="1"/>
    <col min="6404" max="6404" width="26.75" style="221" customWidth="1"/>
    <col min="6405" max="6408" width="8.25" style="221" customWidth="1"/>
    <col min="6409" max="6409" width="9.125" style="221" customWidth="1"/>
    <col min="6410" max="6658" width="9" style="221"/>
    <col min="6659" max="6659" width="2.625" style="221" customWidth="1"/>
    <col min="6660" max="6660" width="26.75" style="221" customWidth="1"/>
    <col min="6661" max="6664" width="8.25" style="221" customWidth="1"/>
    <col min="6665" max="6665" width="9.125" style="221" customWidth="1"/>
    <col min="6666" max="6914" width="9" style="221"/>
    <col min="6915" max="6915" width="2.625" style="221" customWidth="1"/>
    <col min="6916" max="6916" width="26.75" style="221" customWidth="1"/>
    <col min="6917" max="6920" width="8.25" style="221" customWidth="1"/>
    <col min="6921" max="6921" width="9.125" style="221" customWidth="1"/>
    <col min="6922" max="7170" width="9" style="221"/>
    <col min="7171" max="7171" width="2.625" style="221" customWidth="1"/>
    <col min="7172" max="7172" width="26.75" style="221" customWidth="1"/>
    <col min="7173" max="7176" width="8.25" style="221" customWidth="1"/>
    <col min="7177" max="7177" width="9.125" style="221" customWidth="1"/>
    <col min="7178" max="7426" width="9" style="221"/>
    <col min="7427" max="7427" width="2.625" style="221" customWidth="1"/>
    <col min="7428" max="7428" width="26.75" style="221" customWidth="1"/>
    <col min="7429" max="7432" width="8.25" style="221" customWidth="1"/>
    <col min="7433" max="7433" width="9.125" style="221" customWidth="1"/>
    <col min="7434" max="7682" width="9" style="221"/>
    <col min="7683" max="7683" width="2.625" style="221" customWidth="1"/>
    <col min="7684" max="7684" width="26.75" style="221" customWidth="1"/>
    <col min="7685" max="7688" width="8.25" style="221" customWidth="1"/>
    <col min="7689" max="7689" width="9.125" style="221" customWidth="1"/>
    <col min="7690" max="7938" width="9" style="221"/>
    <col min="7939" max="7939" width="2.625" style="221" customWidth="1"/>
    <col min="7940" max="7940" width="26.75" style="221" customWidth="1"/>
    <col min="7941" max="7944" width="8.25" style="221" customWidth="1"/>
    <col min="7945" max="7945" width="9.125" style="221" customWidth="1"/>
    <col min="7946" max="8194" width="9" style="221"/>
    <col min="8195" max="8195" width="2.625" style="221" customWidth="1"/>
    <col min="8196" max="8196" width="26.75" style="221" customWidth="1"/>
    <col min="8197" max="8200" width="8.25" style="221" customWidth="1"/>
    <col min="8201" max="8201" width="9.125" style="221" customWidth="1"/>
    <col min="8202" max="8450" width="9" style="221"/>
    <col min="8451" max="8451" width="2.625" style="221" customWidth="1"/>
    <col min="8452" max="8452" width="26.75" style="221" customWidth="1"/>
    <col min="8453" max="8456" width="8.25" style="221" customWidth="1"/>
    <col min="8457" max="8457" width="9.125" style="221" customWidth="1"/>
    <col min="8458" max="8706" width="9" style="221"/>
    <col min="8707" max="8707" width="2.625" style="221" customWidth="1"/>
    <col min="8708" max="8708" width="26.75" style="221" customWidth="1"/>
    <col min="8709" max="8712" width="8.25" style="221" customWidth="1"/>
    <col min="8713" max="8713" width="9.125" style="221" customWidth="1"/>
    <col min="8714" max="8962" width="9" style="221"/>
    <col min="8963" max="8963" width="2.625" style="221" customWidth="1"/>
    <col min="8964" max="8964" width="26.75" style="221" customWidth="1"/>
    <col min="8965" max="8968" width="8.25" style="221" customWidth="1"/>
    <col min="8969" max="8969" width="9.125" style="221" customWidth="1"/>
    <col min="8970" max="9218" width="9" style="221"/>
    <col min="9219" max="9219" width="2.625" style="221" customWidth="1"/>
    <col min="9220" max="9220" width="26.75" style="221" customWidth="1"/>
    <col min="9221" max="9224" width="8.25" style="221" customWidth="1"/>
    <col min="9225" max="9225" width="9.125" style="221" customWidth="1"/>
    <col min="9226" max="9474" width="9" style="221"/>
    <col min="9475" max="9475" width="2.625" style="221" customWidth="1"/>
    <col min="9476" max="9476" width="26.75" style="221" customWidth="1"/>
    <col min="9477" max="9480" width="8.25" style="221" customWidth="1"/>
    <col min="9481" max="9481" width="9.125" style="221" customWidth="1"/>
    <col min="9482" max="9730" width="9" style="221"/>
    <col min="9731" max="9731" width="2.625" style="221" customWidth="1"/>
    <col min="9732" max="9732" width="26.75" style="221" customWidth="1"/>
    <col min="9733" max="9736" width="8.25" style="221" customWidth="1"/>
    <col min="9737" max="9737" width="9.125" style="221" customWidth="1"/>
    <col min="9738" max="9986" width="9" style="221"/>
    <col min="9987" max="9987" width="2.625" style="221" customWidth="1"/>
    <col min="9988" max="9988" width="26.75" style="221" customWidth="1"/>
    <col min="9989" max="9992" width="8.25" style="221" customWidth="1"/>
    <col min="9993" max="9993" width="9.125" style="221" customWidth="1"/>
    <col min="9994" max="10242" width="9" style="221"/>
    <col min="10243" max="10243" width="2.625" style="221" customWidth="1"/>
    <col min="10244" max="10244" width="26.75" style="221" customWidth="1"/>
    <col min="10245" max="10248" width="8.25" style="221" customWidth="1"/>
    <col min="10249" max="10249" width="9.125" style="221" customWidth="1"/>
    <col min="10250" max="10498" width="9" style="221"/>
    <col min="10499" max="10499" width="2.625" style="221" customWidth="1"/>
    <col min="10500" max="10500" width="26.75" style="221" customWidth="1"/>
    <col min="10501" max="10504" width="8.25" style="221" customWidth="1"/>
    <col min="10505" max="10505" width="9.125" style="221" customWidth="1"/>
    <col min="10506" max="10754" width="9" style="221"/>
    <col min="10755" max="10755" width="2.625" style="221" customWidth="1"/>
    <col min="10756" max="10756" width="26.75" style="221" customWidth="1"/>
    <col min="10757" max="10760" width="8.25" style="221" customWidth="1"/>
    <col min="10761" max="10761" width="9.125" style="221" customWidth="1"/>
    <col min="10762" max="11010" width="9" style="221"/>
    <col min="11011" max="11011" width="2.625" style="221" customWidth="1"/>
    <col min="11012" max="11012" width="26.75" style="221" customWidth="1"/>
    <col min="11013" max="11016" width="8.25" style="221" customWidth="1"/>
    <col min="11017" max="11017" width="9.125" style="221" customWidth="1"/>
    <col min="11018" max="11266" width="9" style="221"/>
    <col min="11267" max="11267" width="2.625" style="221" customWidth="1"/>
    <col min="11268" max="11268" width="26.75" style="221" customWidth="1"/>
    <col min="11269" max="11272" width="8.25" style="221" customWidth="1"/>
    <col min="11273" max="11273" width="9.125" style="221" customWidth="1"/>
    <col min="11274" max="11522" width="9" style="221"/>
    <col min="11523" max="11523" width="2.625" style="221" customWidth="1"/>
    <col min="11524" max="11524" width="26.75" style="221" customWidth="1"/>
    <col min="11525" max="11528" width="8.25" style="221" customWidth="1"/>
    <col min="11529" max="11529" width="9.125" style="221" customWidth="1"/>
    <col min="11530" max="11778" width="9" style="221"/>
    <col min="11779" max="11779" width="2.625" style="221" customWidth="1"/>
    <col min="11780" max="11780" width="26.75" style="221" customWidth="1"/>
    <col min="11781" max="11784" width="8.25" style="221" customWidth="1"/>
    <col min="11785" max="11785" width="9.125" style="221" customWidth="1"/>
    <col min="11786" max="12034" width="9" style="221"/>
    <col min="12035" max="12035" width="2.625" style="221" customWidth="1"/>
    <col min="12036" max="12036" width="26.75" style="221" customWidth="1"/>
    <col min="12037" max="12040" width="8.25" style="221" customWidth="1"/>
    <col min="12041" max="12041" width="9.125" style="221" customWidth="1"/>
    <col min="12042" max="12290" width="9" style="221"/>
    <col min="12291" max="12291" width="2.625" style="221" customWidth="1"/>
    <col min="12292" max="12292" width="26.75" style="221" customWidth="1"/>
    <col min="12293" max="12296" width="8.25" style="221" customWidth="1"/>
    <col min="12297" max="12297" width="9.125" style="221" customWidth="1"/>
    <col min="12298" max="12546" width="9" style="221"/>
    <col min="12547" max="12547" width="2.625" style="221" customWidth="1"/>
    <col min="12548" max="12548" width="26.75" style="221" customWidth="1"/>
    <col min="12549" max="12552" width="8.25" style="221" customWidth="1"/>
    <col min="12553" max="12553" width="9.125" style="221" customWidth="1"/>
    <col min="12554" max="12802" width="9" style="221"/>
    <col min="12803" max="12803" width="2.625" style="221" customWidth="1"/>
    <col min="12804" max="12804" width="26.75" style="221" customWidth="1"/>
    <col min="12805" max="12808" width="8.25" style="221" customWidth="1"/>
    <col min="12809" max="12809" width="9.125" style="221" customWidth="1"/>
    <col min="12810" max="13058" width="9" style="221"/>
    <col min="13059" max="13059" width="2.625" style="221" customWidth="1"/>
    <col min="13060" max="13060" width="26.75" style="221" customWidth="1"/>
    <col min="13061" max="13064" width="8.25" style="221" customWidth="1"/>
    <col min="13065" max="13065" width="9.125" style="221" customWidth="1"/>
    <col min="13066" max="13314" width="9" style="221"/>
    <col min="13315" max="13315" width="2.625" style="221" customWidth="1"/>
    <col min="13316" max="13316" width="26.75" style="221" customWidth="1"/>
    <col min="13317" max="13320" width="8.25" style="221" customWidth="1"/>
    <col min="13321" max="13321" width="9.125" style="221" customWidth="1"/>
    <col min="13322" max="13570" width="9" style="221"/>
    <col min="13571" max="13571" width="2.625" style="221" customWidth="1"/>
    <col min="13572" max="13572" width="26.75" style="221" customWidth="1"/>
    <col min="13573" max="13576" width="8.25" style="221" customWidth="1"/>
    <col min="13577" max="13577" width="9.125" style="221" customWidth="1"/>
    <col min="13578" max="13826" width="9" style="221"/>
    <col min="13827" max="13827" width="2.625" style="221" customWidth="1"/>
    <col min="13828" max="13828" width="26.75" style="221" customWidth="1"/>
    <col min="13829" max="13832" width="8.25" style="221" customWidth="1"/>
    <col min="13833" max="13833" width="9.125" style="221" customWidth="1"/>
    <col min="13834" max="14082" width="9" style="221"/>
    <col min="14083" max="14083" width="2.625" style="221" customWidth="1"/>
    <col min="14084" max="14084" width="26.75" style="221" customWidth="1"/>
    <col min="14085" max="14088" width="8.25" style="221" customWidth="1"/>
    <col min="14089" max="14089" width="9.125" style="221" customWidth="1"/>
    <col min="14090" max="14338" width="9" style="221"/>
    <col min="14339" max="14339" width="2.625" style="221" customWidth="1"/>
    <col min="14340" max="14340" width="26.75" style="221" customWidth="1"/>
    <col min="14341" max="14344" width="8.25" style="221" customWidth="1"/>
    <col min="14345" max="14345" width="9.125" style="221" customWidth="1"/>
    <col min="14346" max="14594" width="9" style="221"/>
    <col min="14595" max="14595" width="2.625" style="221" customWidth="1"/>
    <col min="14596" max="14596" width="26.75" style="221" customWidth="1"/>
    <col min="14597" max="14600" width="8.25" style="221" customWidth="1"/>
    <col min="14601" max="14601" width="9.125" style="221" customWidth="1"/>
    <col min="14602" max="14850" width="9" style="221"/>
    <col min="14851" max="14851" width="2.625" style="221" customWidth="1"/>
    <col min="14852" max="14852" width="26.75" style="221" customWidth="1"/>
    <col min="14853" max="14856" width="8.25" style="221" customWidth="1"/>
    <col min="14857" max="14857" width="9.125" style="221" customWidth="1"/>
    <col min="14858" max="15106" width="9" style="221"/>
    <col min="15107" max="15107" width="2.625" style="221" customWidth="1"/>
    <col min="15108" max="15108" width="26.75" style="221" customWidth="1"/>
    <col min="15109" max="15112" width="8.25" style="221" customWidth="1"/>
    <col min="15113" max="15113" width="9.125" style="221" customWidth="1"/>
    <col min="15114" max="15362" width="9" style="221"/>
    <col min="15363" max="15363" width="2.625" style="221" customWidth="1"/>
    <col min="15364" max="15364" width="26.75" style="221" customWidth="1"/>
    <col min="15365" max="15368" width="8.25" style="221" customWidth="1"/>
    <col min="15369" max="15369" width="9.125" style="221" customWidth="1"/>
    <col min="15370" max="15618" width="9" style="221"/>
    <col min="15619" max="15619" width="2.625" style="221" customWidth="1"/>
    <col min="15620" max="15620" width="26.75" style="221" customWidth="1"/>
    <col min="15621" max="15624" width="8.25" style="221" customWidth="1"/>
    <col min="15625" max="15625" width="9.125" style="221" customWidth="1"/>
    <col min="15626" max="15874" width="9" style="221"/>
    <col min="15875" max="15875" width="2.625" style="221" customWidth="1"/>
    <col min="15876" max="15876" width="26.75" style="221" customWidth="1"/>
    <col min="15877" max="15880" width="8.25" style="221" customWidth="1"/>
    <col min="15881" max="15881" width="9.125" style="221" customWidth="1"/>
    <col min="15882" max="16130" width="9" style="221"/>
    <col min="16131" max="16131" width="2.625" style="221" customWidth="1"/>
    <col min="16132" max="16132" width="26.75" style="221" customWidth="1"/>
    <col min="16133" max="16136" width="8.25" style="221" customWidth="1"/>
    <col min="16137" max="16137" width="9.125" style="221" customWidth="1"/>
    <col min="16138" max="16384" width="9" style="221"/>
  </cols>
  <sheetData>
    <row r="1" spans="1:9" ht="17.25" customHeight="1">
      <c r="A1" s="148" t="s">
        <v>221</v>
      </c>
      <c r="B1" s="148"/>
      <c r="C1" s="172"/>
      <c r="D1" s="172"/>
      <c r="E1" s="172"/>
      <c r="F1" s="172"/>
      <c r="G1" s="549" t="s">
        <v>608</v>
      </c>
      <c r="H1" s="549"/>
      <c r="I1" s="174"/>
    </row>
    <row r="2" spans="1:9" ht="15.75" customHeight="1">
      <c r="A2" s="148" t="s">
        <v>222</v>
      </c>
      <c r="B2" s="148"/>
      <c r="C2" s="174"/>
      <c r="D2" s="174"/>
      <c r="E2" s="174"/>
      <c r="F2" s="174"/>
      <c r="G2" s="174"/>
      <c r="H2" s="174"/>
    </row>
    <row r="3" spans="1:9" ht="15.75" customHeight="1">
      <c r="A3" s="148" t="s">
        <v>223</v>
      </c>
      <c r="B3" s="148"/>
      <c r="C3" s="174"/>
      <c r="D3" s="174"/>
      <c r="E3" s="174"/>
      <c r="F3" s="174"/>
      <c r="G3" s="174"/>
      <c r="H3" s="174"/>
    </row>
    <row r="4" spans="1:9" ht="18.75">
      <c r="A4" s="222"/>
      <c r="B4" s="222"/>
      <c r="C4" s="174"/>
      <c r="D4" s="174"/>
      <c r="E4" s="174"/>
      <c r="F4" s="174"/>
      <c r="G4" s="171"/>
      <c r="H4" s="171"/>
    </row>
    <row r="5" spans="1:9" ht="36.75" customHeight="1">
      <c r="A5" s="561" t="str">
        <f xml:space="preserve"> "DỰ TOÁN THU, CHI ĐƠN VỊ SỰ NGHIỆP LĨNH VỰC 
KHOA HỌC CÔNG NGHỆ NĂM "&amp;NămKH</f>
        <v>DỰ TOÁN THU, CHI ĐƠN VỊ SỰ NGHIỆP LĨNH VỰC 
KHOA HỌC CÔNG NGHỆ NĂM 2022</v>
      </c>
      <c r="B5" s="561"/>
      <c r="C5" s="561"/>
      <c r="D5" s="561"/>
      <c r="E5" s="561"/>
      <c r="F5" s="561"/>
      <c r="G5" s="561"/>
      <c r="H5" s="561"/>
    </row>
    <row r="6" spans="1:9" ht="18.75">
      <c r="A6" s="174"/>
      <c r="B6" s="174"/>
      <c r="C6" s="174"/>
      <c r="D6" s="174"/>
      <c r="E6" s="174"/>
      <c r="F6" s="174"/>
      <c r="G6" s="174"/>
      <c r="H6" s="149" t="s">
        <v>217</v>
      </c>
    </row>
    <row r="7" spans="1:9" ht="15" customHeight="1">
      <c r="A7" s="565" t="s">
        <v>190</v>
      </c>
      <c r="B7" s="565" t="s">
        <v>315</v>
      </c>
      <c r="C7" s="566" t="s">
        <v>316</v>
      </c>
      <c r="D7" s="567" t="str">
        <f>"Thực hiện năm "&amp;Năm-1</f>
        <v>Thực hiện năm 2020</v>
      </c>
      <c r="E7" s="568" t="str">
        <f>"Năm "&amp;Năm</f>
        <v>Năm 2021</v>
      </c>
      <c r="F7" s="569"/>
      <c r="G7" s="570"/>
      <c r="H7" s="567" t="str">
        <f>"Dự toán năm "&amp;NămKH</f>
        <v>Dự toán năm 2022</v>
      </c>
    </row>
    <row r="8" spans="1:9" ht="47.25">
      <c r="A8" s="565"/>
      <c r="B8" s="565"/>
      <c r="C8" s="566"/>
      <c r="D8" s="567"/>
      <c r="E8" s="250" t="s">
        <v>118</v>
      </c>
      <c r="F8" s="250" t="s">
        <v>228</v>
      </c>
      <c r="G8" s="250" t="s">
        <v>119</v>
      </c>
      <c r="H8" s="567"/>
    </row>
    <row r="9" spans="1:9" s="209" customFormat="1" ht="18" customHeight="1">
      <c r="A9" s="338" t="s">
        <v>6</v>
      </c>
      <c r="B9" s="338"/>
      <c r="C9" s="339" t="s">
        <v>48</v>
      </c>
      <c r="D9" s="339"/>
      <c r="E9" s="350">
        <v>1</v>
      </c>
      <c r="F9" s="350">
        <v>2</v>
      </c>
      <c r="G9" s="350">
        <v>3</v>
      </c>
      <c r="H9" s="350">
        <v>4</v>
      </c>
    </row>
    <row r="10" spans="1:9" ht="31.5">
      <c r="A10" s="225" t="s">
        <v>37</v>
      </c>
      <c r="B10" s="225"/>
      <c r="C10" s="226" t="s">
        <v>317</v>
      </c>
      <c r="D10" s="226"/>
      <c r="E10" s="227"/>
      <c r="F10" s="227"/>
      <c r="G10" s="227"/>
      <c r="H10" s="227"/>
    </row>
    <row r="11" spans="1:9" ht="18.75">
      <c r="A11" s="225">
        <v>1</v>
      </c>
      <c r="B11" s="225"/>
      <c r="C11" s="226" t="s">
        <v>318</v>
      </c>
      <c r="D11" s="226"/>
      <c r="E11" s="227"/>
      <c r="F11" s="227"/>
      <c r="G11" s="227"/>
      <c r="H11" s="227"/>
    </row>
    <row r="12" spans="1:9" ht="47.25">
      <c r="A12" s="228" t="s">
        <v>124</v>
      </c>
      <c r="B12" s="228"/>
      <c r="C12" s="229" t="s">
        <v>319</v>
      </c>
      <c r="D12" s="229"/>
      <c r="E12" s="227"/>
      <c r="F12" s="227"/>
      <c r="G12" s="227"/>
      <c r="H12" s="227"/>
    </row>
    <row r="13" spans="1:9" ht="34.5" customHeight="1">
      <c r="A13" s="230"/>
      <c r="B13" s="230"/>
      <c r="C13" s="231" t="s">
        <v>320</v>
      </c>
      <c r="D13" s="231"/>
      <c r="E13" s="232"/>
      <c r="F13" s="232"/>
      <c r="G13" s="232"/>
      <c r="H13" s="232"/>
    </row>
    <row r="14" spans="1:9" ht="31.5">
      <c r="A14" s="228" t="s">
        <v>125</v>
      </c>
      <c r="B14" s="228"/>
      <c r="C14" s="233" t="s">
        <v>321</v>
      </c>
      <c r="D14" s="233"/>
      <c r="E14" s="227"/>
      <c r="F14" s="227"/>
      <c r="G14" s="227"/>
      <c r="H14" s="227"/>
    </row>
    <row r="15" spans="1:9" ht="18.75">
      <c r="A15" s="228" t="s">
        <v>133</v>
      </c>
      <c r="B15" s="228"/>
      <c r="C15" s="233" t="s">
        <v>322</v>
      </c>
      <c r="D15" s="233"/>
      <c r="E15" s="227"/>
      <c r="F15" s="227"/>
      <c r="G15" s="227"/>
      <c r="H15" s="227"/>
    </row>
    <row r="16" spans="1:9" ht="18.75">
      <c r="A16" s="225">
        <v>2</v>
      </c>
      <c r="B16" s="225"/>
      <c r="C16" s="226" t="s">
        <v>323</v>
      </c>
      <c r="D16" s="226"/>
      <c r="E16" s="227"/>
      <c r="F16" s="227"/>
      <c r="G16" s="227"/>
      <c r="H16" s="227"/>
    </row>
    <row r="17" spans="1:8" ht="18.75">
      <c r="A17" s="225">
        <v>3</v>
      </c>
      <c r="B17" s="225"/>
      <c r="C17" s="234" t="s">
        <v>324</v>
      </c>
      <c r="D17" s="234"/>
      <c r="E17" s="227"/>
      <c r="F17" s="227"/>
      <c r="G17" s="227"/>
      <c r="H17" s="227"/>
    </row>
    <row r="18" spans="1:8" ht="20.45" customHeight="1">
      <c r="A18" s="228" t="s">
        <v>325</v>
      </c>
      <c r="B18" s="228"/>
      <c r="C18" s="235" t="s">
        <v>326</v>
      </c>
      <c r="D18" s="235"/>
      <c r="E18" s="227"/>
      <c r="F18" s="227"/>
      <c r="G18" s="227"/>
      <c r="H18" s="227"/>
    </row>
    <row r="19" spans="1:8" ht="35.1" customHeight="1">
      <c r="A19" s="228" t="s">
        <v>327</v>
      </c>
      <c r="B19" s="228"/>
      <c r="C19" s="236" t="s">
        <v>328</v>
      </c>
      <c r="D19" s="236"/>
      <c r="E19" s="227"/>
      <c r="F19" s="227"/>
      <c r="G19" s="227"/>
      <c r="H19" s="227"/>
    </row>
    <row r="20" spans="1:8" ht="17.45" customHeight="1">
      <c r="A20" s="228"/>
      <c r="B20" s="228"/>
      <c r="C20" s="231" t="s">
        <v>140</v>
      </c>
      <c r="D20" s="229"/>
      <c r="E20" s="227"/>
      <c r="F20" s="227"/>
      <c r="G20" s="227"/>
      <c r="H20" s="227"/>
    </row>
    <row r="21" spans="1:8" ht="18.95" customHeight="1">
      <c r="A21" s="228"/>
      <c r="B21" s="228"/>
      <c r="C21" s="231" t="s">
        <v>141</v>
      </c>
      <c r="D21" s="236"/>
      <c r="E21" s="227"/>
      <c r="F21" s="227"/>
      <c r="G21" s="227"/>
      <c r="H21" s="227"/>
    </row>
    <row r="22" spans="1:8" ht="21" customHeight="1">
      <c r="A22" s="228"/>
      <c r="B22" s="228"/>
      <c r="C22" s="231" t="s">
        <v>329</v>
      </c>
      <c r="D22" s="236"/>
      <c r="E22" s="227"/>
      <c r="F22" s="227"/>
      <c r="G22" s="227"/>
      <c r="H22" s="227"/>
    </row>
    <row r="23" spans="1:8" ht="21" customHeight="1">
      <c r="A23" s="228"/>
      <c r="B23" s="228"/>
      <c r="C23" s="231" t="s">
        <v>330</v>
      </c>
      <c r="D23" s="236"/>
      <c r="E23" s="227"/>
      <c r="F23" s="227"/>
      <c r="G23" s="227"/>
      <c r="H23" s="227"/>
    </row>
    <row r="24" spans="1:8" ht="21" customHeight="1">
      <c r="A24" s="228"/>
      <c r="B24" s="228"/>
      <c r="C24" s="231" t="s">
        <v>331</v>
      </c>
      <c r="D24" s="236"/>
      <c r="E24" s="227"/>
      <c r="F24" s="227"/>
      <c r="G24" s="227"/>
      <c r="H24" s="227"/>
    </row>
    <row r="25" spans="1:8" ht="21" customHeight="1">
      <c r="A25" s="228"/>
      <c r="B25" s="228"/>
      <c r="C25" s="231" t="s">
        <v>332</v>
      </c>
      <c r="D25" s="236"/>
      <c r="E25" s="227"/>
      <c r="F25" s="227"/>
      <c r="G25" s="227"/>
      <c r="H25" s="227"/>
    </row>
    <row r="26" spans="1:8" ht="144" customHeight="1">
      <c r="A26" s="228" t="s">
        <v>333</v>
      </c>
      <c r="B26" s="228"/>
      <c r="C26" s="236" t="s">
        <v>334</v>
      </c>
      <c r="D26" s="236"/>
      <c r="E26" s="227"/>
      <c r="F26" s="227"/>
      <c r="G26" s="227"/>
      <c r="H26" s="227"/>
    </row>
    <row r="27" spans="1:8" ht="18.75">
      <c r="A27" s="228" t="s">
        <v>335</v>
      </c>
      <c r="B27" s="228"/>
      <c r="C27" s="235" t="s">
        <v>336</v>
      </c>
      <c r="D27" s="235"/>
      <c r="E27" s="227"/>
      <c r="F27" s="227"/>
      <c r="G27" s="227"/>
      <c r="H27" s="227"/>
    </row>
    <row r="28" spans="1:8" ht="18.75">
      <c r="A28" s="225">
        <v>4</v>
      </c>
      <c r="B28" s="225"/>
      <c r="C28" s="234" t="s">
        <v>337</v>
      </c>
      <c r="D28" s="234"/>
      <c r="E28" s="237"/>
      <c r="F28" s="237"/>
      <c r="G28" s="237"/>
      <c r="H28" s="237"/>
    </row>
    <row r="29" spans="1:8" ht="19.5">
      <c r="A29" s="225" t="s">
        <v>38</v>
      </c>
      <c r="B29" s="225"/>
      <c r="C29" s="234" t="s">
        <v>338</v>
      </c>
      <c r="D29" s="234"/>
      <c r="E29" s="238"/>
      <c r="F29" s="238"/>
      <c r="G29" s="238"/>
      <c r="H29" s="238"/>
    </row>
    <row r="30" spans="1:8" ht="18.75">
      <c r="A30" s="225">
        <v>1</v>
      </c>
      <c r="B30" s="225"/>
      <c r="C30" s="234" t="s">
        <v>339</v>
      </c>
      <c r="D30" s="234"/>
      <c r="E30" s="239"/>
      <c r="F30" s="239"/>
      <c r="G30" s="239"/>
      <c r="H30" s="239"/>
    </row>
    <row r="31" spans="1:8" ht="18.75">
      <c r="A31" s="228" t="s">
        <v>124</v>
      </c>
      <c r="B31" s="228"/>
      <c r="C31" s="235" t="s">
        <v>340</v>
      </c>
      <c r="D31" s="235"/>
      <c r="E31" s="227"/>
      <c r="F31" s="227"/>
      <c r="G31" s="227"/>
      <c r="H31" s="227"/>
    </row>
    <row r="32" spans="1:8" ht="18.75">
      <c r="A32" s="228" t="s">
        <v>125</v>
      </c>
      <c r="B32" s="228"/>
      <c r="C32" s="235" t="s">
        <v>341</v>
      </c>
      <c r="D32" s="235"/>
      <c r="E32" s="227"/>
      <c r="F32" s="227"/>
      <c r="G32" s="227"/>
      <c r="H32" s="227"/>
    </row>
    <row r="33" spans="1:8" ht="18.75">
      <c r="A33" s="228" t="s">
        <v>133</v>
      </c>
      <c r="B33" s="228"/>
      <c r="C33" s="235" t="s">
        <v>342</v>
      </c>
      <c r="D33" s="235"/>
      <c r="E33" s="227"/>
      <c r="F33" s="227"/>
      <c r="G33" s="227"/>
      <c r="H33" s="227"/>
    </row>
    <row r="34" spans="1:8" ht="18.75">
      <c r="A34" s="228" t="s">
        <v>134</v>
      </c>
      <c r="B34" s="228"/>
      <c r="C34" s="235" t="s">
        <v>343</v>
      </c>
      <c r="D34" s="235"/>
      <c r="E34" s="227"/>
      <c r="F34" s="227"/>
      <c r="G34" s="227"/>
      <c r="H34" s="227"/>
    </row>
    <row r="35" spans="1:8" ht="18.75">
      <c r="A35" s="228" t="s">
        <v>135</v>
      </c>
      <c r="B35" s="228"/>
      <c r="C35" s="235" t="s">
        <v>344</v>
      </c>
      <c r="D35" s="235"/>
      <c r="E35" s="227"/>
      <c r="F35" s="227"/>
      <c r="G35" s="227"/>
      <c r="H35" s="227"/>
    </row>
    <row r="36" spans="1:8" ht="31.5">
      <c r="A36" s="228" t="s">
        <v>345</v>
      </c>
      <c r="B36" s="228"/>
      <c r="C36" s="229" t="s">
        <v>346</v>
      </c>
      <c r="D36" s="229"/>
      <c r="E36" s="227"/>
      <c r="F36" s="227"/>
      <c r="G36" s="227"/>
      <c r="H36" s="227"/>
    </row>
    <row r="37" spans="1:8" ht="31.5">
      <c r="A37" s="225">
        <v>2</v>
      </c>
      <c r="B37" s="225"/>
      <c r="C37" s="226" t="s">
        <v>347</v>
      </c>
      <c r="D37" s="226"/>
      <c r="E37" s="227"/>
      <c r="F37" s="227"/>
      <c r="G37" s="227"/>
      <c r="H37" s="227"/>
    </row>
    <row r="38" spans="1:8" ht="18.75">
      <c r="A38" s="228" t="s">
        <v>138</v>
      </c>
      <c r="B38" s="228"/>
      <c r="C38" s="235" t="s">
        <v>348</v>
      </c>
      <c r="D38" s="235"/>
      <c r="E38" s="227"/>
      <c r="F38" s="227"/>
      <c r="G38" s="227"/>
      <c r="H38" s="227"/>
    </row>
    <row r="39" spans="1:8" ht="18.75">
      <c r="A39" s="228" t="s">
        <v>146</v>
      </c>
      <c r="B39" s="228"/>
      <c r="C39" s="235" t="s">
        <v>349</v>
      </c>
      <c r="D39" s="235"/>
      <c r="E39" s="227"/>
      <c r="F39" s="227"/>
      <c r="G39" s="227"/>
      <c r="H39" s="227"/>
    </row>
    <row r="40" spans="1:8" ht="18.75">
      <c r="A40" s="225">
        <v>3</v>
      </c>
      <c r="B40" s="225"/>
      <c r="C40" s="234" t="s">
        <v>350</v>
      </c>
      <c r="D40" s="234"/>
      <c r="E40" s="239"/>
      <c r="F40" s="239"/>
      <c r="G40" s="239"/>
      <c r="H40" s="239"/>
    </row>
    <row r="41" spans="1:8" ht="19.5">
      <c r="A41" s="228" t="s">
        <v>325</v>
      </c>
      <c r="B41" s="228"/>
      <c r="C41" s="235" t="s">
        <v>326</v>
      </c>
      <c r="D41" s="235"/>
      <c r="E41" s="240"/>
      <c r="F41" s="240"/>
      <c r="G41" s="240"/>
      <c r="H41" s="240"/>
    </row>
    <row r="42" spans="1:8" ht="19.5">
      <c r="A42" s="228" t="s">
        <v>335</v>
      </c>
      <c r="B42" s="228"/>
      <c r="C42" s="235" t="s">
        <v>336</v>
      </c>
      <c r="D42" s="235"/>
      <c r="E42" s="240"/>
      <c r="F42" s="240"/>
      <c r="G42" s="240"/>
      <c r="H42" s="240"/>
    </row>
    <row r="43" spans="1:8" ht="22.5" customHeight="1">
      <c r="A43" s="225">
        <v>4</v>
      </c>
      <c r="B43" s="225"/>
      <c r="C43" s="234" t="s">
        <v>351</v>
      </c>
      <c r="D43" s="234"/>
      <c r="E43" s="239"/>
      <c r="F43" s="239"/>
      <c r="G43" s="239"/>
      <c r="H43" s="239"/>
    </row>
    <row r="44" spans="1:8" ht="18.75">
      <c r="A44" s="241"/>
      <c r="B44" s="241"/>
      <c r="C44" s="242"/>
      <c r="D44" s="242"/>
      <c r="E44" s="181"/>
      <c r="F44" s="181"/>
      <c r="G44" s="181"/>
      <c r="H44" s="181"/>
    </row>
    <row r="45" spans="1:8" ht="16.5">
      <c r="A45" s="243"/>
      <c r="B45" s="243"/>
      <c r="C45" s="244"/>
      <c r="D45" s="244"/>
      <c r="E45" s="563" t="str">
        <f>" ..., ngày ... tháng ... Năm "&amp;Năm</f>
        <v xml:space="preserve"> ..., ngày ... tháng ... Năm 2021</v>
      </c>
      <c r="F45" s="563"/>
      <c r="G45" s="563"/>
      <c r="H45" s="563"/>
    </row>
    <row r="46" spans="1:8" ht="15" customHeight="1">
      <c r="A46" s="245"/>
      <c r="B46" s="245"/>
      <c r="C46" s="246"/>
      <c r="D46" s="246"/>
      <c r="E46" s="564" t="s">
        <v>49</v>
      </c>
      <c r="F46" s="564"/>
      <c r="G46" s="564"/>
      <c r="H46" s="564"/>
    </row>
    <row r="47" spans="1:8">
      <c r="E47" s="548" t="s">
        <v>50</v>
      </c>
      <c r="F47" s="548"/>
      <c r="G47" s="548"/>
      <c r="H47" s="548"/>
    </row>
  </sheetData>
  <mergeCells count="11">
    <mergeCell ref="G1:H1"/>
    <mergeCell ref="E45:H45"/>
    <mergeCell ref="E46:H46"/>
    <mergeCell ref="E47:H47"/>
    <mergeCell ref="A5:H5"/>
    <mergeCell ref="A7:A8"/>
    <mergeCell ref="B7:B8"/>
    <mergeCell ref="C7:C8"/>
    <mergeCell ref="D7:D8"/>
    <mergeCell ref="E7:G7"/>
    <mergeCell ref="H7:H8"/>
  </mergeCells>
  <pageMargins left="0.51181102362204722" right="0.23622047244094491" top="0.59055118110236227" bottom="0.74803149606299213" header="0.31496062992125984" footer="0.31496062992125984"/>
  <pageSetup paperSize="9" firstPageNumber="24" orientation="portrait" useFirstPageNumber="1" r:id="rId1"/>
  <headerFooter>
    <oddFooter>&amp;R&amp;P</oddFooter>
  </headerFooter>
  <ignoredErrors>
    <ignoredError sqref="A12:A43"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48"/>
  <sheetViews>
    <sheetView workbookViewId="0">
      <selection activeCell="I22" sqref="I22"/>
    </sheetView>
  </sheetViews>
  <sheetFormatPr defaultRowHeight="15.75"/>
  <cols>
    <col min="1" max="1" width="4.375" style="221" customWidth="1"/>
    <col min="2" max="2" width="8.125" style="221" customWidth="1"/>
    <col min="3" max="3" width="34.125" style="221" customWidth="1"/>
    <col min="4" max="4" width="7.625" style="221" customWidth="1"/>
    <col min="5" max="5" width="6.5" style="221" customWidth="1"/>
    <col min="6" max="6" width="7.5" style="221" customWidth="1"/>
    <col min="7" max="7" width="6.75" style="221" customWidth="1"/>
    <col min="8" max="8" width="8" style="221" customWidth="1"/>
    <col min="9" max="257" width="9" style="221"/>
    <col min="258" max="258" width="4.375" style="221" customWidth="1"/>
    <col min="259" max="259" width="32.75" style="221" customWidth="1"/>
    <col min="260" max="260" width="7.625" style="221" customWidth="1"/>
    <col min="261" max="261" width="6.5" style="221" customWidth="1"/>
    <col min="262" max="262" width="7.5" style="221" customWidth="1"/>
    <col min="263" max="263" width="6.75" style="221" customWidth="1"/>
    <col min="264" max="264" width="6.375" style="221" customWidth="1"/>
    <col min="265" max="513" width="9" style="221"/>
    <col min="514" max="514" width="4.375" style="221" customWidth="1"/>
    <col min="515" max="515" width="32.75" style="221" customWidth="1"/>
    <col min="516" max="516" width="7.625" style="221" customWidth="1"/>
    <col min="517" max="517" width="6.5" style="221" customWidth="1"/>
    <col min="518" max="518" width="7.5" style="221" customWidth="1"/>
    <col min="519" max="519" width="6.75" style="221" customWidth="1"/>
    <col min="520" max="520" width="6.375" style="221" customWidth="1"/>
    <col min="521" max="769" width="9" style="221"/>
    <col min="770" max="770" width="4.375" style="221" customWidth="1"/>
    <col min="771" max="771" width="32.75" style="221" customWidth="1"/>
    <col min="772" max="772" width="7.625" style="221" customWidth="1"/>
    <col min="773" max="773" width="6.5" style="221" customWidth="1"/>
    <col min="774" max="774" width="7.5" style="221" customWidth="1"/>
    <col min="775" max="775" width="6.75" style="221" customWidth="1"/>
    <col min="776" max="776" width="6.375" style="221" customWidth="1"/>
    <col min="777" max="1025" width="9" style="221"/>
    <col min="1026" max="1026" width="4.375" style="221" customWidth="1"/>
    <col min="1027" max="1027" width="32.75" style="221" customWidth="1"/>
    <col min="1028" max="1028" width="7.625" style="221" customWidth="1"/>
    <col min="1029" max="1029" width="6.5" style="221" customWidth="1"/>
    <col min="1030" max="1030" width="7.5" style="221" customWidth="1"/>
    <col min="1031" max="1031" width="6.75" style="221" customWidth="1"/>
    <col min="1032" max="1032" width="6.375" style="221" customWidth="1"/>
    <col min="1033" max="1281" width="9" style="221"/>
    <col min="1282" max="1282" width="4.375" style="221" customWidth="1"/>
    <col min="1283" max="1283" width="32.75" style="221" customWidth="1"/>
    <col min="1284" max="1284" width="7.625" style="221" customWidth="1"/>
    <col min="1285" max="1285" width="6.5" style="221" customWidth="1"/>
    <col min="1286" max="1286" width="7.5" style="221" customWidth="1"/>
    <col min="1287" max="1287" width="6.75" style="221" customWidth="1"/>
    <col min="1288" max="1288" width="6.375" style="221" customWidth="1"/>
    <col min="1289" max="1537" width="9" style="221"/>
    <col min="1538" max="1538" width="4.375" style="221" customWidth="1"/>
    <col min="1539" max="1539" width="32.75" style="221" customWidth="1"/>
    <col min="1540" max="1540" width="7.625" style="221" customWidth="1"/>
    <col min="1541" max="1541" width="6.5" style="221" customWidth="1"/>
    <col min="1542" max="1542" width="7.5" style="221" customWidth="1"/>
    <col min="1543" max="1543" width="6.75" style="221" customWidth="1"/>
    <col min="1544" max="1544" width="6.375" style="221" customWidth="1"/>
    <col min="1545" max="1793" width="9" style="221"/>
    <col min="1794" max="1794" width="4.375" style="221" customWidth="1"/>
    <col min="1795" max="1795" width="32.75" style="221" customWidth="1"/>
    <col min="1796" max="1796" width="7.625" style="221" customWidth="1"/>
    <col min="1797" max="1797" width="6.5" style="221" customWidth="1"/>
    <col min="1798" max="1798" width="7.5" style="221" customWidth="1"/>
    <col min="1799" max="1799" width="6.75" style="221" customWidth="1"/>
    <col min="1800" max="1800" width="6.375" style="221" customWidth="1"/>
    <col min="1801" max="2049" width="9" style="221"/>
    <col min="2050" max="2050" width="4.375" style="221" customWidth="1"/>
    <col min="2051" max="2051" width="32.75" style="221" customWidth="1"/>
    <col min="2052" max="2052" width="7.625" style="221" customWidth="1"/>
    <col min="2053" max="2053" width="6.5" style="221" customWidth="1"/>
    <col min="2054" max="2054" width="7.5" style="221" customWidth="1"/>
    <col min="2055" max="2055" width="6.75" style="221" customWidth="1"/>
    <col min="2056" max="2056" width="6.375" style="221" customWidth="1"/>
    <col min="2057" max="2305" width="9" style="221"/>
    <col min="2306" max="2306" width="4.375" style="221" customWidth="1"/>
    <col min="2307" max="2307" width="32.75" style="221" customWidth="1"/>
    <col min="2308" max="2308" width="7.625" style="221" customWidth="1"/>
    <col min="2309" max="2309" width="6.5" style="221" customWidth="1"/>
    <col min="2310" max="2310" width="7.5" style="221" customWidth="1"/>
    <col min="2311" max="2311" width="6.75" style="221" customWidth="1"/>
    <col min="2312" max="2312" width="6.375" style="221" customWidth="1"/>
    <col min="2313" max="2561" width="9" style="221"/>
    <col min="2562" max="2562" width="4.375" style="221" customWidth="1"/>
    <col min="2563" max="2563" width="32.75" style="221" customWidth="1"/>
    <col min="2564" max="2564" width="7.625" style="221" customWidth="1"/>
    <col min="2565" max="2565" width="6.5" style="221" customWidth="1"/>
    <col min="2566" max="2566" width="7.5" style="221" customWidth="1"/>
    <col min="2567" max="2567" width="6.75" style="221" customWidth="1"/>
    <col min="2568" max="2568" width="6.375" style="221" customWidth="1"/>
    <col min="2569" max="2817" width="9" style="221"/>
    <col min="2818" max="2818" width="4.375" style="221" customWidth="1"/>
    <col min="2819" max="2819" width="32.75" style="221" customWidth="1"/>
    <col min="2820" max="2820" width="7.625" style="221" customWidth="1"/>
    <col min="2821" max="2821" width="6.5" style="221" customWidth="1"/>
    <col min="2822" max="2822" width="7.5" style="221" customWidth="1"/>
    <col min="2823" max="2823" width="6.75" style="221" customWidth="1"/>
    <col min="2824" max="2824" width="6.375" style="221" customWidth="1"/>
    <col min="2825" max="3073" width="9" style="221"/>
    <col min="3074" max="3074" width="4.375" style="221" customWidth="1"/>
    <col min="3075" max="3075" width="32.75" style="221" customWidth="1"/>
    <col min="3076" max="3076" width="7.625" style="221" customWidth="1"/>
    <col min="3077" max="3077" width="6.5" style="221" customWidth="1"/>
    <col min="3078" max="3078" width="7.5" style="221" customWidth="1"/>
    <col min="3079" max="3079" width="6.75" style="221" customWidth="1"/>
    <col min="3080" max="3080" width="6.375" style="221" customWidth="1"/>
    <col min="3081" max="3329" width="9" style="221"/>
    <col min="3330" max="3330" width="4.375" style="221" customWidth="1"/>
    <col min="3331" max="3331" width="32.75" style="221" customWidth="1"/>
    <col min="3332" max="3332" width="7.625" style="221" customWidth="1"/>
    <col min="3333" max="3333" width="6.5" style="221" customWidth="1"/>
    <col min="3334" max="3334" width="7.5" style="221" customWidth="1"/>
    <col min="3335" max="3335" width="6.75" style="221" customWidth="1"/>
    <col min="3336" max="3336" width="6.375" style="221" customWidth="1"/>
    <col min="3337" max="3585" width="9" style="221"/>
    <col min="3586" max="3586" width="4.375" style="221" customWidth="1"/>
    <col min="3587" max="3587" width="32.75" style="221" customWidth="1"/>
    <col min="3588" max="3588" width="7.625" style="221" customWidth="1"/>
    <col min="3589" max="3589" width="6.5" style="221" customWidth="1"/>
    <col min="3590" max="3590" width="7.5" style="221" customWidth="1"/>
    <col min="3591" max="3591" width="6.75" style="221" customWidth="1"/>
    <col min="3592" max="3592" width="6.375" style="221" customWidth="1"/>
    <col min="3593" max="3841" width="9" style="221"/>
    <col min="3842" max="3842" width="4.375" style="221" customWidth="1"/>
    <col min="3843" max="3843" width="32.75" style="221" customWidth="1"/>
    <col min="3844" max="3844" width="7.625" style="221" customWidth="1"/>
    <col min="3845" max="3845" width="6.5" style="221" customWidth="1"/>
    <col min="3846" max="3846" width="7.5" style="221" customWidth="1"/>
    <col min="3847" max="3847" width="6.75" style="221" customWidth="1"/>
    <col min="3848" max="3848" width="6.375" style="221" customWidth="1"/>
    <col min="3849" max="4097" width="9" style="221"/>
    <col min="4098" max="4098" width="4.375" style="221" customWidth="1"/>
    <col min="4099" max="4099" width="32.75" style="221" customWidth="1"/>
    <col min="4100" max="4100" width="7.625" style="221" customWidth="1"/>
    <col min="4101" max="4101" width="6.5" style="221" customWidth="1"/>
    <col min="4102" max="4102" width="7.5" style="221" customWidth="1"/>
    <col min="4103" max="4103" width="6.75" style="221" customWidth="1"/>
    <col min="4104" max="4104" width="6.375" style="221" customWidth="1"/>
    <col min="4105" max="4353" width="9" style="221"/>
    <col min="4354" max="4354" width="4.375" style="221" customWidth="1"/>
    <col min="4355" max="4355" width="32.75" style="221" customWidth="1"/>
    <col min="4356" max="4356" width="7.625" style="221" customWidth="1"/>
    <col min="4357" max="4357" width="6.5" style="221" customWidth="1"/>
    <col min="4358" max="4358" width="7.5" style="221" customWidth="1"/>
    <col min="4359" max="4359" width="6.75" style="221" customWidth="1"/>
    <col min="4360" max="4360" width="6.375" style="221" customWidth="1"/>
    <col min="4361" max="4609" width="9" style="221"/>
    <col min="4610" max="4610" width="4.375" style="221" customWidth="1"/>
    <col min="4611" max="4611" width="32.75" style="221" customWidth="1"/>
    <col min="4612" max="4612" width="7.625" style="221" customWidth="1"/>
    <col min="4613" max="4613" width="6.5" style="221" customWidth="1"/>
    <col min="4614" max="4614" width="7.5" style="221" customWidth="1"/>
    <col min="4615" max="4615" width="6.75" style="221" customWidth="1"/>
    <col min="4616" max="4616" width="6.375" style="221" customWidth="1"/>
    <col min="4617" max="4865" width="9" style="221"/>
    <col min="4866" max="4866" width="4.375" style="221" customWidth="1"/>
    <col min="4867" max="4867" width="32.75" style="221" customWidth="1"/>
    <col min="4868" max="4868" width="7.625" style="221" customWidth="1"/>
    <col min="4869" max="4869" width="6.5" style="221" customWidth="1"/>
    <col min="4870" max="4870" width="7.5" style="221" customWidth="1"/>
    <col min="4871" max="4871" width="6.75" style="221" customWidth="1"/>
    <col min="4872" max="4872" width="6.375" style="221" customWidth="1"/>
    <col min="4873" max="5121" width="9" style="221"/>
    <col min="5122" max="5122" width="4.375" style="221" customWidth="1"/>
    <col min="5123" max="5123" width="32.75" style="221" customWidth="1"/>
    <col min="5124" max="5124" width="7.625" style="221" customWidth="1"/>
    <col min="5125" max="5125" width="6.5" style="221" customWidth="1"/>
    <col min="5126" max="5126" width="7.5" style="221" customWidth="1"/>
    <col min="5127" max="5127" width="6.75" style="221" customWidth="1"/>
    <col min="5128" max="5128" width="6.375" style="221" customWidth="1"/>
    <col min="5129" max="5377" width="9" style="221"/>
    <col min="5378" max="5378" width="4.375" style="221" customWidth="1"/>
    <col min="5379" max="5379" width="32.75" style="221" customWidth="1"/>
    <col min="5380" max="5380" width="7.625" style="221" customWidth="1"/>
    <col min="5381" max="5381" width="6.5" style="221" customWidth="1"/>
    <col min="5382" max="5382" width="7.5" style="221" customWidth="1"/>
    <col min="5383" max="5383" width="6.75" style="221" customWidth="1"/>
    <col min="5384" max="5384" width="6.375" style="221" customWidth="1"/>
    <col min="5385" max="5633" width="9" style="221"/>
    <col min="5634" max="5634" width="4.375" style="221" customWidth="1"/>
    <col min="5635" max="5635" width="32.75" style="221" customWidth="1"/>
    <col min="5636" max="5636" width="7.625" style="221" customWidth="1"/>
    <col min="5637" max="5637" width="6.5" style="221" customWidth="1"/>
    <col min="5638" max="5638" width="7.5" style="221" customWidth="1"/>
    <col min="5639" max="5639" width="6.75" style="221" customWidth="1"/>
    <col min="5640" max="5640" width="6.375" style="221" customWidth="1"/>
    <col min="5641" max="5889" width="9" style="221"/>
    <col min="5890" max="5890" width="4.375" style="221" customWidth="1"/>
    <col min="5891" max="5891" width="32.75" style="221" customWidth="1"/>
    <col min="5892" max="5892" width="7.625" style="221" customWidth="1"/>
    <col min="5893" max="5893" width="6.5" style="221" customWidth="1"/>
    <col min="5894" max="5894" width="7.5" style="221" customWidth="1"/>
    <col min="5895" max="5895" width="6.75" style="221" customWidth="1"/>
    <col min="5896" max="5896" width="6.375" style="221" customWidth="1"/>
    <col min="5897" max="6145" width="9" style="221"/>
    <col min="6146" max="6146" width="4.375" style="221" customWidth="1"/>
    <col min="6147" max="6147" width="32.75" style="221" customWidth="1"/>
    <col min="6148" max="6148" width="7.625" style="221" customWidth="1"/>
    <col min="6149" max="6149" width="6.5" style="221" customWidth="1"/>
    <col min="6150" max="6150" width="7.5" style="221" customWidth="1"/>
    <col min="6151" max="6151" width="6.75" style="221" customWidth="1"/>
    <col min="6152" max="6152" width="6.375" style="221" customWidth="1"/>
    <col min="6153" max="6401" width="9" style="221"/>
    <col min="6402" max="6402" width="4.375" style="221" customWidth="1"/>
    <col min="6403" max="6403" width="32.75" style="221" customWidth="1"/>
    <col min="6404" max="6404" width="7.625" style="221" customWidth="1"/>
    <col min="6405" max="6405" width="6.5" style="221" customWidth="1"/>
    <col min="6406" max="6406" width="7.5" style="221" customWidth="1"/>
    <col min="6407" max="6407" width="6.75" style="221" customWidth="1"/>
    <col min="6408" max="6408" width="6.375" style="221" customWidth="1"/>
    <col min="6409" max="6657" width="9" style="221"/>
    <col min="6658" max="6658" width="4.375" style="221" customWidth="1"/>
    <col min="6659" max="6659" width="32.75" style="221" customWidth="1"/>
    <col min="6660" max="6660" width="7.625" style="221" customWidth="1"/>
    <col min="6661" max="6661" width="6.5" style="221" customWidth="1"/>
    <col min="6662" max="6662" width="7.5" style="221" customWidth="1"/>
    <col min="6663" max="6663" width="6.75" style="221" customWidth="1"/>
    <col min="6664" max="6664" width="6.375" style="221" customWidth="1"/>
    <col min="6665" max="6913" width="9" style="221"/>
    <col min="6914" max="6914" width="4.375" style="221" customWidth="1"/>
    <col min="6915" max="6915" width="32.75" style="221" customWidth="1"/>
    <col min="6916" max="6916" width="7.625" style="221" customWidth="1"/>
    <col min="6917" max="6917" width="6.5" style="221" customWidth="1"/>
    <col min="6918" max="6918" width="7.5" style="221" customWidth="1"/>
    <col min="6919" max="6919" width="6.75" style="221" customWidth="1"/>
    <col min="6920" max="6920" width="6.375" style="221" customWidth="1"/>
    <col min="6921" max="7169" width="9" style="221"/>
    <col min="7170" max="7170" width="4.375" style="221" customWidth="1"/>
    <col min="7171" max="7171" width="32.75" style="221" customWidth="1"/>
    <col min="7172" max="7172" width="7.625" style="221" customWidth="1"/>
    <col min="7173" max="7173" width="6.5" style="221" customWidth="1"/>
    <col min="7174" max="7174" width="7.5" style="221" customWidth="1"/>
    <col min="7175" max="7175" width="6.75" style="221" customWidth="1"/>
    <col min="7176" max="7176" width="6.375" style="221" customWidth="1"/>
    <col min="7177" max="7425" width="9" style="221"/>
    <col min="7426" max="7426" width="4.375" style="221" customWidth="1"/>
    <col min="7427" max="7427" width="32.75" style="221" customWidth="1"/>
    <col min="7428" max="7428" width="7.625" style="221" customWidth="1"/>
    <col min="7429" max="7429" width="6.5" style="221" customWidth="1"/>
    <col min="7430" max="7430" width="7.5" style="221" customWidth="1"/>
    <col min="7431" max="7431" width="6.75" style="221" customWidth="1"/>
    <col min="7432" max="7432" width="6.375" style="221" customWidth="1"/>
    <col min="7433" max="7681" width="9" style="221"/>
    <col min="7682" max="7682" width="4.375" style="221" customWidth="1"/>
    <col min="7683" max="7683" width="32.75" style="221" customWidth="1"/>
    <col min="7684" max="7684" width="7.625" style="221" customWidth="1"/>
    <col min="7685" max="7685" width="6.5" style="221" customWidth="1"/>
    <col min="7686" max="7686" width="7.5" style="221" customWidth="1"/>
    <col min="7687" max="7687" width="6.75" style="221" customWidth="1"/>
    <col min="7688" max="7688" width="6.375" style="221" customWidth="1"/>
    <col min="7689" max="7937" width="9" style="221"/>
    <col min="7938" max="7938" width="4.375" style="221" customWidth="1"/>
    <col min="7939" max="7939" width="32.75" style="221" customWidth="1"/>
    <col min="7940" max="7940" width="7.625" style="221" customWidth="1"/>
    <col min="7941" max="7941" width="6.5" style="221" customWidth="1"/>
    <col min="7942" max="7942" width="7.5" style="221" customWidth="1"/>
    <col min="7943" max="7943" width="6.75" style="221" customWidth="1"/>
    <col min="7944" max="7944" width="6.375" style="221" customWidth="1"/>
    <col min="7945" max="8193" width="9" style="221"/>
    <col min="8194" max="8194" width="4.375" style="221" customWidth="1"/>
    <col min="8195" max="8195" width="32.75" style="221" customWidth="1"/>
    <col min="8196" max="8196" width="7.625" style="221" customWidth="1"/>
    <col min="8197" max="8197" width="6.5" style="221" customWidth="1"/>
    <col min="8198" max="8198" width="7.5" style="221" customWidth="1"/>
    <col min="8199" max="8199" width="6.75" style="221" customWidth="1"/>
    <col min="8200" max="8200" width="6.375" style="221" customWidth="1"/>
    <col min="8201" max="8449" width="9" style="221"/>
    <col min="8450" max="8450" width="4.375" style="221" customWidth="1"/>
    <col min="8451" max="8451" width="32.75" style="221" customWidth="1"/>
    <col min="8452" max="8452" width="7.625" style="221" customWidth="1"/>
    <col min="8453" max="8453" width="6.5" style="221" customWidth="1"/>
    <col min="8454" max="8454" width="7.5" style="221" customWidth="1"/>
    <col min="8455" max="8455" width="6.75" style="221" customWidth="1"/>
    <col min="8456" max="8456" width="6.375" style="221" customWidth="1"/>
    <col min="8457" max="8705" width="9" style="221"/>
    <col min="8706" max="8706" width="4.375" style="221" customWidth="1"/>
    <col min="8707" max="8707" width="32.75" style="221" customWidth="1"/>
    <col min="8708" max="8708" width="7.625" style="221" customWidth="1"/>
    <col min="8709" max="8709" width="6.5" style="221" customWidth="1"/>
    <col min="8710" max="8710" width="7.5" style="221" customWidth="1"/>
    <col min="8711" max="8711" width="6.75" style="221" customWidth="1"/>
    <col min="8712" max="8712" width="6.375" style="221" customWidth="1"/>
    <col min="8713" max="8961" width="9" style="221"/>
    <col min="8962" max="8962" width="4.375" style="221" customWidth="1"/>
    <col min="8963" max="8963" width="32.75" style="221" customWidth="1"/>
    <col min="8964" max="8964" width="7.625" style="221" customWidth="1"/>
    <col min="8965" max="8965" width="6.5" style="221" customWidth="1"/>
    <col min="8966" max="8966" width="7.5" style="221" customWidth="1"/>
    <col min="8967" max="8967" width="6.75" style="221" customWidth="1"/>
    <col min="8968" max="8968" width="6.375" style="221" customWidth="1"/>
    <col min="8969" max="9217" width="9" style="221"/>
    <col min="9218" max="9218" width="4.375" style="221" customWidth="1"/>
    <col min="9219" max="9219" width="32.75" style="221" customWidth="1"/>
    <col min="9220" max="9220" width="7.625" style="221" customWidth="1"/>
    <col min="9221" max="9221" width="6.5" style="221" customWidth="1"/>
    <col min="9222" max="9222" width="7.5" style="221" customWidth="1"/>
    <col min="9223" max="9223" width="6.75" style="221" customWidth="1"/>
    <col min="9224" max="9224" width="6.375" style="221" customWidth="1"/>
    <col min="9225" max="9473" width="9" style="221"/>
    <col min="9474" max="9474" width="4.375" style="221" customWidth="1"/>
    <col min="9475" max="9475" width="32.75" style="221" customWidth="1"/>
    <col min="9476" max="9476" width="7.625" style="221" customWidth="1"/>
    <col min="9477" max="9477" width="6.5" style="221" customWidth="1"/>
    <col min="9478" max="9478" width="7.5" style="221" customWidth="1"/>
    <col min="9479" max="9479" width="6.75" style="221" customWidth="1"/>
    <col min="9480" max="9480" width="6.375" style="221" customWidth="1"/>
    <col min="9481" max="9729" width="9" style="221"/>
    <col min="9730" max="9730" width="4.375" style="221" customWidth="1"/>
    <col min="9731" max="9731" width="32.75" style="221" customWidth="1"/>
    <col min="9732" max="9732" width="7.625" style="221" customWidth="1"/>
    <col min="9733" max="9733" width="6.5" style="221" customWidth="1"/>
    <col min="9734" max="9734" width="7.5" style="221" customWidth="1"/>
    <col min="9735" max="9735" width="6.75" style="221" customWidth="1"/>
    <col min="9736" max="9736" width="6.375" style="221" customWidth="1"/>
    <col min="9737" max="9985" width="9" style="221"/>
    <col min="9986" max="9986" width="4.375" style="221" customWidth="1"/>
    <col min="9987" max="9987" width="32.75" style="221" customWidth="1"/>
    <col min="9988" max="9988" width="7.625" style="221" customWidth="1"/>
    <col min="9989" max="9989" width="6.5" style="221" customWidth="1"/>
    <col min="9990" max="9990" width="7.5" style="221" customWidth="1"/>
    <col min="9991" max="9991" width="6.75" style="221" customWidth="1"/>
    <col min="9992" max="9992" width="6.375" style="221" customWidth="1"/>
    <col min="9993" max="10241" width="9" style="221"/>
    <col min="10242" max="10242" width="4.375" style="221" customWidth="1"/>
    <col min="10243" max="10243" width="32.75" style="221" customWidth="1"/>
    <col min="10244" max="10244" width="7.625" style="221" customWidth="1"/>
    <col min="10245" max="10245" width="6.5" style="221" customWidth="1"/>
    <col min="10246" max="10246" width="7.5" style="221" customWidth="1"/>
    <col min="10247" max="10247" width="6.75" style="221" customWidth="1"/>
    <col min="10248" max="10248" width="6.375" style="221" customWidth="1"/>
    <col min="10249" max="10497" width="9" style="221"/>
    <col min="10498" max="10498" width="4.375" style="221" customWidth="1"/>
    <col min="10499" max="10499" width="32.75" style="221" customWidth="1"/>
    <col min="10500" max="10500" width="7.625" style="221" customWidth="1"/>
    <col min="10501" max="10501" width="6.5" style="221" customWidth="1"/>
    <col min="10502" max="10502" width="7.5" style="221" customWidth="1"/>
    <col min="10503" max="10503" width="6.75" style="221" customWidth="1"/>
    <col min="10504" max="10504" width="6.375" style="221" customWidth="1"/>
    <col min="10505" max="10753" width="9" style="221"/>
    <col min="10754" max="10754" width="4.375" style="221" customWidth="1"/>
    <col min="10755" max="10755" width="32.75" style="221" customWidth="1"/>
    <col min="10756" max="10756" width="7.625" style="221" customWidth="1"/>
    <col min="10757" max="10757" width="6.5" style="221" customWidth="1"/>
    <col min="10758" max="10758" width="7.5" style="221" customWidth="1"/>
    <col min="10759" max="10759" width="6.75" style="221" customWidth="1"/>
    <col min="10760" max="10760" width="6.375" style="221" customWidth="1"/>
    <col min="10761" max="11009" width="9" style="221"/>
    <col min="11010" max="11010" width="4.375" style="221" customWidth="1"/>
    <col min="11011" max="11011" width="32.75" style="221" customWidth="1"/>
    <col min="11012" max="11012" width="7.625" style="221" customWidth="1"/>
    <col min="11013" max="11013" width="6.5" style="221" customWidth="1"/>
    <col min="11014" max="11014" width="7.5" style="221" customWidth="1"/>
    <col min="11015" max="11015" width="6.75" style="221" customWidth="1"/>
    <col min="11016" max="11016" width="6.375" style="221" customWidth="1"/>
    <col min="11017" max="11265" width="9" style="221"/>
    <col min="11266" max="11266" width="4.375" style="221" customWidth="1"/>
    <col min="11267" max="11267" width="32.75" style="221" customWidth="1"/>
    <col min="11268" max="11268" width="7.625" style="221" customWidth="1"/>
    <col min="11269" max="11269" width="6.5" style="221" customWidth="1"/>
    <col min="11270" max="11270" width="7.5" style="221" customWidth="1"/>
    <col min="11271" max="11271" width="6.75" style="221" customWidth="1"/>
    <col min="11272" max="11272" width="6.375" style="221" customWidth="1"/>
    <col min="11273" max="11521" width="9" style="221"/>
    <col min="11522" max="11522" width="4.375" style="221" customWidth="1"/>
    <col min="11523" max="11523" width="32.75" style="221" customWidth="1"/>
    <col min="11524" max="11524" width="7.625" style="221" customWidth="1"/>
    <col min="11525" max="11525" width="6.5" style="221" customWidth="1"/>
    <col min="11526" max="11526" width="7.5" style="221" customWidth="1"/>
    <col min="11527" max="11527" width="6.75" style="221" customWidth="1"/>
    <col min="11528" max="11528" width="6.375" style="221" customWidth="1"/>
    <col min="11529" max="11777" width="9" style="221"/>
    <col min="11778" max="11778" width="4.375" style="221" customWidth="1"/>
    <col min="11779" max="11779" width="32.75" style="221" customWidth="1"/>
    <col min="11780" max="11780" width="7.625" style="221" customWidth="1"/>
    <col min="11781" max="11781" width="6.5" style="221" customWidth="1"/>
    <col min="11782" max="11782" width="7.5" style="221" customWidth="1"/>
    <col min="11783" max="11783" width="6.75" style="221" customWidth="1"/>
    <col min="11784" max="11784" width="6.375" style="221" customWidth="1"/>
    <col min="11785" max="12033" width="9" style="221"/>
    <col min="12034" max="12034" width="4.375" style="221" customWidth="1"/>
    <col min="12035" max="12035" width="32.75" style="221" customWidth="1"/>
    <col min="12036" max="12036" width="7.625" style="221" customWidth="1"/>
    <col min="12037" max="12037" width="6.5" style="221" customWidth="1"/>
    <col min="12038" max="12038" width="7.5" style="221" customWidth="1"/>
    <col min="12039" max="12039" width="6.75" style="221" customWidth="1"/>
    <col min="12040" max="12040" width="6.375" style="221" customWidth="1"/>
    <col min="12041" max="12289" width="9" style="221"/>
    <col min="12290" max="12290" width="4.375" style="221" customWidth="1"/>
    <col min="12291" max="12291" width="32.75" style="221" customWidth="1"/>
    <col min="12292" max="12292" width="7.625" style="221" customWidth="1"/>
    <col min="12293" max="12293" width="6.5" style="221" customWidth="1"/>
    <col min="12294" max="12294" width="7.5" style="221" customWidth="1"/>
    <col min="12295" max="12295" width="6.75" style="221" customWidth="1"/>
    <col min="12296" max="12296" width="6.375" style="221" customWidth="1"/>
    <col min="12297" max="12545" width="9" style="221"/>
    <col min="12546" max="12546" width="4.375" style="221" customWidth="1"/>
    <col min="12547" max="12547" width="32.75" style="221" customWidth="1"/>
    <col min="12548" max="12548" width="7.625" style="221" customWidth="1"/>
    <col min="12549" max="12549" width="6.5" style="221" customWidth="1"/>
    <col min="12550" max="12550" width="7.5" style="221" customWidth="1"/>
    <col min="12551" max="12551" width="6.75" style="221" customWidth="1"/>
    <col min="12552" max="12552" width="6.375" style="221" customWidth="1"/>
    <col min="12553" max="12801" width="9" style="221"/>
    <col min="12802" max="12802" width="4.375" style="221" customWidth="1"/>
    <col min="12803" max="12803" width="32.75" style="221" customWidth="1"/>
    <col min="12804" max="12804" width="7.625" style="221" customWidth="1"/>
    <col min="12805" max="12805" width="6.5" style="221" customWidth="1"/>
    <col min="12806" max="12806" width="7.5" style="221" customWidth="1"/>
    <col min="12807" max="12807" width="6.75" style="221" customWidth="1"/>
    <col min="12808" max="12808" width="6.375" style="221" customWidth="1"/>
    <col min="12809" max="13057" width="9" style="221"/>
    <col min="13058" max="13058" width="4.375" style="221" customWidth="1"/>
    <col min="13059" max="13059" width="32.75" style="221" customWidth="1"/>
    <col min="13060" max="13060" width="7.625" style="221" customWidth="1"/>
    <col min="13061" max="13061" width="6.5" style="221" customWidth="1"/>
    <col min="13062" max="13062" width="7.5" style="221" customWidth="1"/>
    <col min="13063" max="13063" width="6.75" style="221" customWidth="1"/>
    <col min="13064" max="13064" width="6.375" style="221" customWidth="1"/>
    <col min="13065" max="13313" width="9" style="221"/>
    <col min="13314" max="13314" width="4.375" style="221" customWidth="1"/>
    <col min="13315" max="13315" width="32.75" style="221" customWidth="1"/>
    <col min="13316" max="13316" width="7.625" style="221" customWidth="1"/>
    <col min="13317" max="13317" width="6.5" style="221" customWidth="1"/>
    <col min="13318" max="13318" width="7.5" style="221" customWidth="1"/>
    <col min="13319" max="13319" width="6.75" style="221" customWidth="1"/>
    <col min="13320" max="13320" width="6.375" style="221" customWidth="1"/>
    <col min="13321" max="13569" width="9" style="221"/>
    <col min="13570" max="13570" width="4.375" style="221" customWidth="1"/>
    <col min="13571" max="13571" width="32.75" style="221" customWidth="1"/>
    <col min="13572" max="13572" width="7.625" style="221" customWidth="1"/>
    <col min="13573" max="13573" width="6.5" style="221" customWidth="1"/>
    <col min="13574" max="13574" width="7.5" style="221" customWidth="1"/>
    <col min="13575" max="13575" width="6.75" style="221" customWidth="1"/>
    <col min="13576" max="13576" width="6.375" style="221" customWidth="1"/>
    <col min="13577" max="13825" width="9" style="221"/>
    <col min="13826" max="13826" width="4.375" style="221" customWidth="1"/>
    <col min="13827" max="13827" width="32.75" style="221" customWidth="1"/>
    <col min="13828" max="13828" width="7.625" style="221" customWidth="1"/>
    <col min="13829" max="13829" width="6.5" style="221" customWidth="1"/>
    <col min="13830" max="13830" width="7.5" style="221" customWidth="1"/>
    <col min="13831" max="13831" width="6.75" style="221" customWidth="1"/>
    <col min="13832" max="13832" width="6.375" style="221" customWidth="1"/>
    <col min="13833" max="14081" width="9" style="221"/>
    <col min="14082" max="14082" width="4.375" style="221" customWidth="1"/>
    <col min="14083" max="14083" width="32.75" style="221" customWidth="1"/>
    <col min="14084" max="14084" width="7.625" style="221" customWidth="1"/>
    <col min="14085" max="14085" width="6.5" style="221" customWidth="1"/>
    <col min="14086" max="14086" width="7.5" style="221" customWidth="1"/>
    <col min="14087" max="14087" width="6.75" style="221" customWidth="1"/>
    <col min="14088" max="14088" width="6.375" style="221" customWidth="1"/>
    <col min="14089" max="14337" width="9" style="221"/>
    <col min="14338" max="14338" width="4.375" style="221" customWidth="1"/>
    <col min="14339" max="14339" width="32.75" style="221" customWidth="1"/>
    <col min="14340" max="14340" width="7.625" style="221" customWidth="1"/>
    <col min="14341" max="14341" width="6.5" style="221" customWidth="1"/>
    <col min="14342" max="14342" width="7.5" style="221" customWidth="1"/>
    <col min="14343" max="14343" width="6.75" style="221" customWidth="1"/>
    <col min="14344" max="14344" width="6.375" style="221" customWidth="1"/>
    <col min="14345" max="14593" width="9" style="221"/>
    <col min="14594" max="14594" width="4.375" style="221" customWidth="1"/>
    <col min="14595" max="14595" width="32.75" style="221" customWidth="1"/>
    <col min="14596" max="14596" width="7.625" style="221" customWidth="1"/>
    <col min="14597" max="14597" width="6.5" style="221" customWidth="1"/>
    <col min="14598" max="14598" width="7.5" style="221" customWidth="1"/>
    <col min="14599" max="14599" width="6.75" style="221" customWidth="1"/>
    <col min="14600" max="14600" width="6.375" style="221" customWidth="1"/>
    <col min="14601" max="14849" width="9" style="221"/>
    <col min="14850" max="14850" width="4.375" style="221" customWidth="1"/>
    <col min="14851" max="14851" width="32.75" style="221" customWidth="1"/>
    <col min="14852" max="14852" width="7.625" style="221" customWidth="1"/>
    <col min="14853" max="14853" width="6.5" style="221" customWidth="1"/>
    <col min="14854" max="14854" width="7.5" style="221" customWidth="1"/>
    <col min="14855" max="14855" width="6.75" style="221" customWidth="1"/>
    <col min="14856" max="14856" width="6.375" style="221" customWidth="1"/>
    <col min="14857" max="15105" width="9" style="221"/>
    <col min="15106" max="15106" width="4.375" style="221" customWidth="1"/>
    <col min="15107" max="15107" width="32.75" style="221" customWidth="1"/>
    <col min="15108" max="15108" width="7.625" style="221" customWidth="1"/>
    <col min="15109" max="15109" width="6.5" style="221" customWidth="1"/>
    <col min="15110" max="15110" width="7.5" style="221" customWidth="1"/>
    <col min="15111" max="15111" width="6.75" style="221" customWidth="1"/>
    <col min="15112" max="15112" width="6.375" style="221" customWidth="1"/>
    <col min="15113" max="15361" width="9" style="221"/>
    <col min="15362" max="15362" width="4.375" style="221" customWidth="1"/>
    <col min="15363" max="15363" width="32.75" style="221" customWidth="1"/>
    <col min="15364" max="15364" width="7.625" style="221" customWidth="1"/>
    <col min="15365" max="15365" width="6.5" style="221" customWidth="1"/>
    <col min="15366" max="15366" width="7.5" style="221" customWidth="1"/>
    <col min="15367" max="15367" width="6.75" style="221" customWidth="1"/>
    <col min="15368" max="15368" width="6.375" style="221" customWidth="1"/>
    <col min="15369" max="15617" width="9" style="221"/>
    <col min="15618" max="15618" width="4.375" style="221" customWidth="1"/>
    <col min="15619" max="15619" width="32.75" style="221" customWidth="1"/>
    <col min="15620" max="15620" width="7.625" style="221" customWidth="1"/>
    <col min="15621" max="15621" width="6.5" style="221" customWidth="1"/>
    <col min="15622" max="15622" width="7.5" style="221" customWidth="1"/>
    <col min="15623" max="15623" width="6.75" style="221" customWidth="1"/>
    <col min="15624" max="15624" width="6.375" style="221" customWidth="1"/>
    <col min="15625" max="15873" width="9" style="221"/>
    <col min="15874" max="15874" width="4.375" style="221" customWidth="1"/>
    <col min="15875" max="15875" width="32.75" style="221" customWidth="1"/>
    <col min="15876" max="15876" width="7.625" style="221" customWidth="1"/>
    <col min="15877" max="15877" width="6.5" style="221" customWidth="1"/>
    <col min="15878" max="15878" width="7.5" style="221" customWidth="1"/>
    <col min="15879" max="15879" width="6.75" style="221" customWidth="1"/>
    <col min="15880" max="15880" width="6.375" style="221" customWidth="1"/>
    <col min="15881" max="16129" width="9" style="221"/>
    <col min="16130" max="16130" width="4.375" style="221" customWidth="1"/>
    <col min="16131" max="16131" width="32.75" style="221" customWidth="1"/>
    <col min="16132" max="16132" width="7.625" style="221" customWidth="1"/>
    <col min="16133" max="16133" width="6.5" style="221" customWidth="1"/>
    <col min="16134" max="16134" width="7.5" style="221" customWidth="1"/>
    <col min="16135" max="16135" width="6.75" style="221" customWidth="1"/>
    <col min="16136" max="16136" width="6.375" style="221" customWidth="1"/>
    <col min="16137" max="16384" width="9" style="221"/>
  </cols>
  <sheetData>
    <row r="1" spans="1:8" ht="16.5">
      <c r="A1" s="148" t="s">
        <v>284</v>
      </c>
      <c r="B1" s="148"/>
      <c r="C1" s="172"/>
      <c r="D1" s="172"/>
      <c r="E1" s="172"/>
      <c r="F1" s="549" t="s">
        <v>607</v>
      </c>
      <c r="G1" s="549"/>
      <c r="H1" s="549"/>
    </row>
    <row r="2" spans="1:8" ht="15" customHeight="1">
      <c r="A2" s="148" t="s">
        <v>222</v>
      </c>
      <c r="B2" s="148"/>
      <c r="C2" s="174"/>
      <c r="D2" s="174"/>
      <c r="E2" s="174"/>
      <c r="F2" s="174"/>
      <c r="G2" s="174"/>
      <c r="H2" s="174"/>
    </row>
    <row r="3" spans="1:8" ht="15" customHeight="1">
      <c r="A3" s="148" t="s">
        <v>223</v>
      </c>
      <c r="B3" s="148"/>
      <c r="C3" s="174"/>
      <c r="D3" s="174"/>
      <c r="E3" s="174"/>
      <c r="F3" s="174"/>
      <c r="G3" s="174"/>
      <c r="H3" s="174"/>
    </row>
    <row r="4" spans="1:8" ht="18.75">
      <c r="A4" s="222"/>
      <c r="B4" s="222"/>
      <c r="C4" s="174"/>
      <c r="D4" s="174"/>
      <c r="E4" s="174"/>
      <c r="F4" s="174"/>
      <c r="G4" s="171"/>
      <c r="H4" s="171"/>
    </row>
    <row r="5" spans="1:8" ht="39.75" customHeight="1">
      <c r="A5" s="561" t="str">
        <f>"DỰ TOÁN THU, CHI ĐƠN VỊ SỰ NGHIỆP LĨNH VỰC GIÁO DỤC
 ĐÀO TẠO NĂM "&amp;NămKH</f>
        <v>DỰ TOÁN THU, CHI ĐƠN VỊ SỰ NGHIỆP LĨNH VỰC GIÁO DỤC
 ĐÀO TẠO NĂM 2022</v>
      </c>
      <c r="B5" s="561"/>
      <c r="C5" s="561"/>
      <c r="D5" s="561"/>
      <c r="E5" s="561"/>
      <c r="F5" s="561"/>
      <c r="G5" s="561"/>
      <c r="H5" s="561"/>
    </row>
    <row r="6" spans="1:8" ht="18.75">
      <c r="A6" s="174"/>
      <c r="B6" s="174"/>
      <c r="C6" s="174"/>
      <c r="D6" s="174"/>
      <c r="E6" s="174"/>
      <c r="F6" s="174"/>
      <c r="G6" s="174"/>
      <c r="H6" s="149" t="s">
        <v>217</v>
      </c>
    </row>
    <row r="7" spans="1:8" ht="15" customHeight="1">
      <c r="A7" s="565" t="s">
        <v>190</v>
      </c>
      <c r="B7" s="565" t="s">
        <v>315</v>
      </c>
      <c r="C7" s="566" t="s">
        <v>316</v>
      </c>
      <c r="D7" s="567" t="str">
        <f>"Thực hiện năm "&amp;Năm-1</f>
        <v>Thực hiện năm 2020</v>
      </c>
      <c r="E7" s="568" t="str">
        <f>"Năm "&amp;Năm</f>
        <v>Năm 2021</v>
      </c>
      <c r="F7" s="569"/>
      <c r="G7" s="570"/>
      <c r="H7" s="567" t="str">
        <f>"Dự toán năm "&amp;NămKH</f>
        <v>Dự toán năm 2022</v>
      </c>
    </row>
    <row r="8" spans="1:8" ht="63">
      <c r="A8" s="565"/>
      <c r="B8" s="565"/>
      <c r="C8" s="566"/>
      <c r="D8" s="567"/>
      <c r="E8" s="250" t="s">
        <v>118</v>
      </c>
      <c r="F8" s="250" t="s">
        <v>228</v>
      </c>
      <c r="G8" s="250" t="s">
        <v>119</v>
      </c>
      <c r="H8" s="567"/>
    </row>
    <row r="9" spans="1:8">
      <c r="A9" s="175" t="s">
        <v>6</v>
      </c>
      <c r="B9" s="175"/>
      <c r="C9" s="223" t="s">
        <v>48</v>
      </c>
      <c r="D9" s="223"/>
      <c r="E9" s="224">
        <v>1</v>
      </c>
      <c r="F9" s="224">
        <v>2</v>
      </c>
      <c r="G9" s="224">
        <v>3</v>
      </c>
      <c r="H9" s="224">
        <v>4</v>
      </c>
    </row>
    <row r="10" spans="1:8" ht="18.75">
      <c r="A10" s="225" t="s">
        <v>37</v>
      </c>
      <c r="B10" s="225"/>
      <c r="C10" s="226" t="s">
        <v>317</v>
      </c>
      <c r="D10" s="226"/>
      <c r="E10" s="227"/>
      <c r="F10" s="227"/>
      <c r="G10" s="227"/>
      <c r="H10" s="227"/>
    </row>
    <row r="11" spans="1:8" ht="18.75">
      <c r="A11" s="225">
        <v>1</v>
      </c>
      <c r="B11" s="225"/>
      <c r="C11" s="226" t="s">
        <v>318</v>
      </c>
      <c r="D11" s="226"/>
      <c r="E11" s="227"/>
      <c r="F11" s="227"/>
      <c r="G11" s="227"/>
      <c r="H11" s="227"/>
    </row>
    <row r="12" spans="1:8" ht="31.5">
      <c r="A12" s="228" t="s">
        <v>124</v>
      </c>
      <c r="B12" s="228"/>
      <c r="C12" s="229" t="s">
        <v>356</v>
      </c>
      <c r="D12" s="229"/>
      <c r="E12" s="227"/>
      <c r="F12" s="227"/>
      <c r="G12" s="227"/>
      <c r="H12" s="227"/>
    </row>
    <row r="13" spans="1:8" ht="38.1" customHeight="1">
      <c r="A13" s="230"/>
      <c r="B13" s="230"/>
      <c r="C13" s="231" t="s">
        <v>320</v>
      </c>
      <c r="D13" s="231"/>
      <c r="E13" s="232"/>
      <c r="F13" s="232"/>
      <c r="G13" s="232"/>
      <c r="H13" s="232"/>
    </row>
    <row r="14" spans="1:8" ht="32.1" customHeight="1">
      <c r="A14" s="228" t="s">
        <v>125</v>
      </c>
      <c r="B14" s="228"/>
      <c r="C14" s="233" t="s">
        <v>321</v>
      </c>
      <c r="D14" s="233"/>
      <c r="E14" s="227"/>
      <c r="F14" s="227"/>
      <c r="G14" s="227"/>
      <c r="H14" s="227"/>
    </row>
    <row r="15" spans="1:8" ht="18.75">
      <c r="A15" s="228" t="s">
        <v>133</v>
      </c>
      <c r="B15" s="228"/>
      <c r="C15" s="233" t="s">
        <v>322</v>
      </c>
      <c r="D15" s="233"/>
      <c r="E15" s="227"/>
      <c r="F15" s="227"/>
      <c r="G15" s="227"/>
      <c r="H15" s="227"/>
    </row>
    <row r="16" spans="1:8" ht="18.75">
      <c r="A16" s="225">
        <v>2</v>
      </c>
      <c r="B16" s="225"/>
      <c r="C16" s="226" t="s">
        <v>323</v>
      </c>
      <c r="D16" s="226"/>
      <c r="E16" s="227"/>
      <c r="F16" s="227"/>
      <c r="G16" s="227"/>
      <c r="H16" s="227"/>
    </row>
    <row r="17" spans="1:8" ht="18.75">
      <c r="A17" s="225">
        <v>3</v>
      </c>
      <c r="B17" s="225"/>
      <c r="C17" s="234" t="s">
        <v>324</v>
      </c>
      <c r="D17" s="234"/>
      <c r="E17" s="227"/>
      <c r="F17" s="227"/>
      <c r="G17" s="227"/>
      <c r="H17" s="227"/>
    </row>
    <row r="18" spans="1:8" ht="18.75">
      <c r="A18" s="228" t="s">
        <v>325</v>
      </c>
      <c r="B18" s="228"/>
      <c r="C18" s="235" t="s">
        <v>326</v>
      </c>
      <c r="D18" s="235"/>
      <c r="E18" s="227"/>
      <c r="F18" s="227"/>
      <c r="G18" s="227"/>
      <c r="H18" s="227"/>
    </row>
    <row r="19" spans="1:8" ht="32.450000000000003" customHeight="1">
      <c r="A19" s="228" t="s">
        <v>327</v>
      </c>
      <c r="B19" s="228"/>
      <c r="C19" s="236" t="s">
        <v>328</v>
      </c>
      <c r="D19" s="236"/>
      <c r="E19" s="227"/>
      <c r="F19" s="227"/>
      <c r="G19" s="227"/>
      <c r="H19" s="227"/>
    </row>
    <row r="20" spans="1:8" ht="18.75">
      <c r="A20" s="228"/>
      <c r="B20" s="228"/>
      <c r="C20" s="231" t="s">
        <v>140</v>
      </c>
      <c r="D20" s="229"/>
      <c r="E20" s="227"/>
      <c r="F20" s="227"/>
      <c r="G20" s="227"/>
      <c r="H20" s="227"/>
    </row>
    <row r="21" spans="1:8" ht="18.75">
      <c r="A21" s="228"/>
      <c r="B21" s="228"/>
      <c r="C21" s="231" t="s">
        <v>141</v>
      </c>
      <c r="D21" s="236"/>
      <c r="E21" s="227"/>
      <c r="F21" s="227"/>
      <c r="G21" s="227"/>
      <c r="H21" s="227"/>
    </row>
    <row r="22" spans="1:8" ht="18.75">
      <c r="A22" s="228"/>
      <c r="B22" s="228"/>
      <c r="C22" s="231" t="s">
        <v>330</v>
      </c>
      <c r="D22" s="236"/>
      <c r="E22" s="227"/>
      <c r="F22" s="227"/>
      <c r="G22" s="227"/>
      <c r="H22" s="227"/>
    </row>
    <row r="23" spans="1:8" ht="18.75">
      <c r="A23" s="228"/>
      <c r="B23" s="228"/>
      <c r="C23" s="231" t="s">
        <v>331</v>
      </c>
      <c r="D23" s="236"/>
      <c r="E23" s="227"/>
      <c r="F23" s="227"/>
      <c r="G23" s="227"/>
      <c r="H23" s="227"/>
    </row>
    <row r="24" spans="1:8" ht="18.75">
      <c r="A24" s="228"/>
      <c r="B24" s="228"/>
      <c r="C24" s="231" t="s">
        <v>352</v>
      </c>
      <c r="D24" s="236"/>
      <c r="E24" s="227"/>
      <c r="F24" s="227"/>
      <c r="G24" s="227"/>
      <c r="H24" s="227"/>
    </row>
    <row r="25" spans="1:8" ht="18.75">
      <c r="A25" s="228"/>
      <c r="B25" s="228"/>
      <c r="C25" s="231" t="s">
        <v>353</v>
      </c>
      <c r="D25" s="236"/>
      <c r="E25" s="227"/>
      <c r="F25" s="227"/>
      <c r="G25" s="227"/>
      <c r="H25" s="227"/>
    </row>
    <row r="26" spans="1:8" ht="33.6" customHeight="1">
      <c r="A26" s="228" t="s">
        <v>333</v>
      </c>
      <c r="B26" s="228"/>
      <c r="C26" s="236" t="s">
        <v>354</v>
      </c>
      <c r="D26" s="236"/>
      <c r="E26" s="227"/>
      <c r="F26" s="227"/>
      <c r="G26" s="227"/>
      <c r="H26" s="227"/>
    </row>
    <row r="27" spans="1:8" ht="128.25" customHeight="1">
      <c r="A27" s="228" t="s">
        <v>355</v>
      </c>
      <c r="B27" s="228"/>
      <c r="C27" s="236" t="s">
        <v>357</v>
      </c>
      <c r="D27" s="236"/>
      <c r="E27" s="227"/>
      <c r="F27" s="227"/>
      <c r="G27" s="227"/>
      <c r="H27" s="227"/>
    </row>
    <row r="28" spans="1:8" ht="31.5">
      <c r="A28" s="228" t="s">
        <v>335</v>
      </c>
      <c r="B28" s="228"/>
      <c r="C28" s="229" t="s">
        <v>336</v>
      </c>
      <c r="D28" s="235"/>
      <c r="E28" s="227"/>
      <c r="F28" s="227"/>
      <c r="G28" s="227"/>
      <c r="H28" s="227"/>
    </row>
    <row r="29" spans="1:8" ht="18.75">
      <c r="A29" s="225">
        <v>4</v>
      </c>
      <c r="B29" s="225"/>
      <c r="C29" s="234" t="s">
        <v>337</v>
      </c>
      <c r="D29" s="234"/>
      <c r="E29" s="237"/>
      <c r="F29" s="237"/>
      <c r="G29" s="237"/>
      <c r="H29" s="237"/>
    </row>
    <row r="30" spans="1:8" ht="19.5">
      <c r="A30" s="225" t="s">
        <v>38</v>
      </c>
      <c r="B30" s="225"/>
      <c r="C30" s="234" t="s">
        <v>338</v>
      </c>
      <c r="D30" s="234"/>
      <c r="E30" s="238"/>
      <c r="F30" s="238"/>
      <c r="G30" s="238"/>
      <c r="H30" s="238"/>
    </row>
    <row r="31" spans="1:8" ht="18.75">
      <c r="A31" s="225">
        <v>1</v>
      </c>
      <c r="B31" s="225"/>
      <c r="C31" s="234" t="s">
        <v>339</v>
      </c>
      <c r="D31" s="234"/>
      <c r="E31" s="239"/>
      <c r="F31" s="239"/>
      <c r="G31" s="239"/>
      <c r="H31" s="239"/>
    </row>
    <row r="32" spans="1:8" ht="18.75">
      <c r="A32" s="228" t="s">
        <v>124</v>
      </c>
      <c r="B32" s="228"/>
      <c r="C32" s="235" t="s">
        <v>340</v>
      </c>
      <c r="D32" s="235"/>
      <c r="E32" s="227"/>
      <c r="F32" s="227"/>
      <c r="G32" s="227"/>
      <c r="H32" s="227"/>
    </row>
    <row r="33" spans="1:8" ht="18.75">
      <c r="A33" s="228" t="s">
        <v>125</v>
      </c>
      <c r="B33" s="228"/>
      <c r="C33" s="235" t="s">
        <v>341</v>
      </c>
      <c r="D33" s="235"/>
      <c r="E33" s="227"/>
      <c r="F33" s="227"/>
      <c r="G33" s="227"/>
      <c r="H33" s="227"/>
    </row>
    <row r="34" spans="1:8" ht="18.75">
      <c r="A34" s="228" t="s">
        <v>133</v>
      </c>
      <c r="B34" s="228"/>
      <c r="C34" s="235" t="s">
        <v>342</v>
      </c>
      <c r="D34" s="235"/>
      <c r="E34" s="227"/>
      <c r="F34" s="227"/>
      <c r="G34" s="227"/>
      <c r="H34" s="227"/>
    </row>
    <row r="35" spans="1:8" ht="18.75">
      <c r="A35" s="228" t="s">
        <v>134</v>
      </c>
      <c r="B35" s="228"/>
      <c r="C35" s="235" t="s">
        <v>343</v>
      </c>
      <c r="D35" s="235"/>
      <c r="E35" s="227"/>
      <c r="F35" s="227"/>
      <c r="G35" s="227"/>
      <c r="H35" s="227"/>
    </row>
    <row r="36" spans="1:8" ht="18.75">
      <c r="A36" s="228" t="s">
        <v>135</v>
      </c>
      <c r="B36" s="228"/>
      <c r="C36" s="235" t="s">
        <v>344</v>
      </c>
      <c r="D36" s="235"/>
      <c r="E36" s="227"/>
      <c r="F36" s="227"/>
      <c r="G36" s="227"/>
      <c r="H36" s="227"/>
    </row>
    <row r="37" spans="1:8" ht="31.5">
      <c r="A37" s="228" t="s">
        <v>345</v>
      </c>
      <c r="B37" s="228"/>
      <c r="C37" s="229" t="s">
        <v>346</v>
      </c>
      <c r="D37" s="229"/>
      <c r="E37" s="227"/>
      <c r="F37" s="227"/>
      <c r="G37" s="227"/>
      <c r="H37" s="227"/>
    </row>
    <row r="38" spans="1:8" ht="18.75">
      <c r="A38" s="225">
        <v>2</v>
      </c>
      <c r="B38" s="225"/>
      <c r="C38" s="226" t="s">
        <v>347</v>
      </c>
      <c r="D38" s="226"/>
      <c r="E38" s="227"/>
      <c r="F38" s="227"/>
      <c r="G38" s="227"/>
      <c r="H38" s="227"/>
    </row>
    <row r="39" spans="1:8" ht="20.45" customHeight="1">
      <c r="A39" s="228" t="s">
        <v>138</v>
      </c>
      <c r="B39" s="228"/>
      <c r="C39" s="235" t="s">
        <v>348</v>
      </c>
      <c r="D39" s="235"/>
      <c r="E39" s="227"/>
      <c r="F39" s="227"/>
      <c r="G39" s="227"/>
      <c r="H39" s="227"/>
    </row>
    <row r="40" spans="1:8" ht="18.75">
      <c r="A40" s="228" t="s">
        <v>146</v>
      </c>
      <c r="B40" s="228"/>
      <c r="C40" s="235" t="s">
        <v>349</v>
      </c>
      <c r="D40" s="235"/>
      <c r="E40" s="227"/>
      <c r="F40" s="227"/>
      <c r="G40" s="227"/>
      <c r="H40" s="227"/>
    </row>
    <row r="41" spans="1:8" ht="18.75">
      <c r="A41" s="225">
        <v>3</v>
      </c>
      <c r="B41" s="225"/>
      <c r="C41" s="234" t="s">
        <v>350</v>
      </c>
      <c r="D41" s="234"/>
      <c r="E41" s="239"/>
      <c r="F41" s="239"/>
      <c r="G41" s="239"/>
      <c r="H41" s="239"/>
    </row>
    <row r="42" spans="1:8" ht="19.5">
      <c r="A42" s="228" t="s">
        <v>325</v>
      </c>
      <c r="B42" s="228"/>
      <c r="C42" s="235" t="s">
        <v>326</v>
      </c>
      <c r="D42" s="235"/>
      <c r="E42" s="240"/>
      <c r="F42" s="240"/>
      <c r="G42" s="240"/>
      <c r="H42" s="240"/>
    </row>
    <row r="43" spans="1:8" ht="19.5">
      <c r="A43" s="228" t="s">
        <v>335</v>
      </c>
      <c r="B43" s="228"/>
      <c r="C43" s="235" t="s">
        <v>336</v>
      </c>
      <c r="D43" s="235"/>
      <c r="E43" s="240"/>
      <c r="F43" s="240"/>
      <c r="G43" s="240"/>
      <c r="H43" s="240"/>
    </row>
    <row r="44" spans="1:8" ht="18.75">
      <c r="A44" s="225">
        <v>4</v>
      </c>
      <c r="B44" s="225"/>
      <c r="C44" s="234" t="s">
        <v>351</v>
      </c>
      <c r="D44" s="234"/>
      <c r="E44" s="239"/>
      <c r="F44" s="239"/>
      <c r="G44" s="239"/>
      <c r="H44" s="239"/>
    </row>
    <row r="46" spans="1:8" ht="16.5">
      <c r="E46" s="571" t="str">
        <f>"..., ngày ... tháng ... năm "&amp;Năm</f>
        <v>..., ngày ... tháng ... năm 2021</v>
      </c>
      <c r="F46" s="571"/>
      <c r="G46" s="571"/>
      <c r="H46" s="571"/>
    </row>
    <row r="47" spans="1:8" ht="16.5">
      <c r="E47" s="572" t="s">
        <v>49</v>
      </c>
      <c r="F47" s="572"/>
      <c r="G47" s="572"/>
      <c r="H47" s="572"/>
    </row>
    <row r="48" spans="1:8">
      <c r="E48" s="548" t="s">
        <v>50</v>
      </c>
      <c r="F48" s="548"/>
      <c r="G48" s="548"/>
      <c r="H48" s="548"/>
    </row>
  </sheetData>
  <mergeCells count="11">
    <mergeCell ref="E46:H46"/>
    <mergeCell ref="F1:H1"/>
    <mergeCell ref="E47:H47"/>
    <mergeCell ref="E48:H48"/>
    <mergeCell ref="A5:H5"/>
    <mergeCell ref="A7:A8"/>
    <mergeCell ref="B7:B8"/>
    <mergeCell ref="C7:C8"/>
    <mergeCell ref="D7:D8"/>
    <mergeCell ref="E7:G7"/>
    <mergeCell ref="H7:H8"/>
  </mergeCells>
  <pageMargins left="0.59055118110236227" right="0.31496062992125984" top="0.51181102362204722" bottom="0.74803149606299213" header="0.31496062992125984" footer="0.31496062992125984"/>
  <pageSetup paperSize="9" firstPageNumber="26" orientation="portrait" useFirstPageNumber="1" r:id="rId1"/>
  <headerFooter>
    <oddFooter>&amp;R&amp;P</oddFooter>
  </headerFooter>
  <ignoredErrors>
    <ignoredError sqref="A12:A44"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67"/>
  <sheetViews>
    <sheetView zoomScale="55" zoomScaleNormal="55" workbookViewId="0">
      <selection activeCell="B42" sqref="B42"/>
    </sheetView>
  </sheetViews>
  <sheetFormatPr defaultColWidth="9" defaultRowHeight="15"/>
  <cols>
    <col min="1" max="1" width="4.875" style="9" customWidth="1"/>
    <col min="2" max="2" width="24.625" style="9" customWidth="1"/>
    <col min="3" max="3" width="13.25" style="9" customWidth="1"/>
    <col min="4" max="4" width="18.875" style="9" customWidth="1"/>
    <col min="5" max="5" width="28.875" style="9" customWidth="1"/>
    <col min="6" max="6" width="7" style="9" customWidth="1"/>
    <col min="7" max="7" width="6.75" style="9" customWidth="1"/>
    <col min="8" max="16384" width="9" style="9"/>
  </cols>
  <sheetData>
    <row r="1" spans="1:13" s="8" customFormat="1" ht="17.25" customHeight="1">
      <c r="A1" s="345" t="s">
        <v>116</v>
      </c>
      <c r="I1" s="455" t="s">
        <v>0</v>
      </c>
      <c r="J1" s="455"/>
    </row>
    <row r="2" spans="1:13" s="8" customFormat="1" ht="17.25" customHeight="1">
      <c r="A2" s="345"/>
      <c r="M2" s="345"/>
    </row>
    <row r="3" spans="1:13" ht="18.75">
      <c r="A3" s="454" t="str">
        <f>"TỔNG HỢP KẾT QUẢ THỰC HIỆN ĐỀ TÀI KH&amp;CN CÁC CẤP 6 THÁNG ĐẦU NĂM "&amp;Năm</f>
        <v>TỔNG HỢP KẾT QUẢ THỰC HIỆN ĐỀ TÀI KH&amp;CN CÁC CẤP 6 THÁNG ĐẦU NĂM 2021</v>
      </c>
      <c r="B3" s="454"/>
      <c r="C3" s="454"/>
      <c r="D3" s="454"/>
      <c r="E3" s="454"/>
      <c r="F3" s="454"/>
      <c r="G3" s="454"/>
      <c r="H3" s="454"/>
      <c r="I3" s="454"/>
      <c r="J3" s="454"/>
    </row>
    <row r="4" spans="1:13" ht="15" customHeight="1"/>
    <row r="5" spans="1:13" s="10" customFormat="1" ht="15.75">
      <c r="A5" s="449" t="s">
        <v>86</v>
      </c>
      <c r="B5" s="449" t="s">
        <v>1</v>
      </c>
      <c r="C5" s="450" t="s">
        <v>2</v>
      </c>
      <c r="D5" s="449" t="s">
        <v>79</v>
      </c>
      <c r="E5" s="346" t="s">
        <v>3</v>
      </c>
      <c r="F5" s="450" t="s">
        <v>597</v>
      </c>
      <c r="G5" s="452"/>
      <c r="H5" s="449" t="s">
        <v>409</v>
      </c>
      <c r="I5" s="449"/>
      <c r="J5" s="449"/>
    </row>
    <row r="6" spans="1:13" ht="51.75" customHeight="1">
      <c r="A6" s="449"/>
      <c r="B6" s="449"/>
      <c r="C6" s="451"/>
      <c r="D6" s="449"/>
      <c r="E6" s="347" t="str">
        <f>"- Kết quả đã đạt được 6 tháng đầu năm
- Dự kiến kết quả cả năm "&amp;Năm</f>
        <v>- Kết quả đã đạt được 6 tháng đầu năm
- Dự kiến kết quả cả năm 2021</v>
      </c>
      <c r="F6" s="360" t="s">
        <v>84</v>
      </c>
      <c r="G6" s="360" t="s">
        <v>85</v>
      </c>
      <c r="H6" s="348" t="s">
        <v>4</v>
      </c>
      <c r="I6" s="348" t="str">
        <f>"Đã cấp đến hết năm " &amp;Năm-1</f>
        <v>Đã cấp đến hết năm 2020</v>
      </c>
      <c r="J6" s="348" t="str">
        <f>"Năm "&amp;Năm</f>
        <v>Năm 2021</v>
      </c>
    </row>
    <row r="7" spans="1:13" ht="15.75" customHeight="1">
      <c r="A7" s="17" t="s">
        <v>67</v>
      </c>
      <c r="B7" s="17" t="s">
        <v>68</v>
      </c>
      <c r="C7" s="17" t="s">
        <v>69</v>
      </c>
      <c r="D7" s="17" t="s">
        <v>70</v>
      </c>
      <c r="E7" s="17" t="s">
        <v>71</v>
      </c>
      <c r="F7" s="17" t="s">
        <v>72</v>
      </c>
      <c r="G7" s="17" t="s">
        <v>73</v>
      </c>
      <c r="H7" s="17" t="s">
        <v>74</v>
      </c>
      <c r="I7" s="17" t="s">
        <v>75</v>
      </c>
      <c r="J7" s="17" t="s">
        <v>76</v>
      </c>
    </row>
    <row r="8" spans="1:13" ht="15.75">
      <c r="A8" s="349" t="s">
        <v>6</v>
      </c>
      <c r="B8" s="453" t="s">
        <v>94</v>
      </c>
      <c r="C8" s="453"/>
      <c r="D8" s="453"/>
      <c r="E8" s="453"/>
      <c r="F8" s="361"/>
      <c r="G8" s="25"/>
      <c r="H8" s="25"/>
      <c r="I8" s="25"/>
      <c r="J8" s="25"/>
    </row>
    <row r="9" spans="1:13" ht="15.75" customHeight="1">
      <c r="A9" s="22" t="s">
        <v>37</v>
      </c>
      <c r="B9" s="447" t="s">
        <v>7</v>
      </c>
      <c r="C9" s="447"/>
      <c r="D9" s="447"/>
      <c r="E9" s="447"/>
      <c r="F9" s="447"/>
      <c r="G9" s="447"/>
      <c r="H9" s="447"/>
      <c r="I9" s="447"/>
      <c r="J9" s="447"/>
    </row>
    <row r="10" spans="1:13" ht="15.75">
      <c r="A10" s="25">
        <v>1</v>
      </c>
      <c r="B10" s="362" t="s">
        <v>8</v>
      </c>
      <c r="C10" s="359"/>
      <c r="D10" s="359"/>
      <c r="E10" s="359"/>
      <c r="F10" s="359"/>
      <c r="G10" s="22"/>
      <c r="H10" s="22"/>
      <c r="I10" s="22"/>
      <c r="J10" s="22"/>
    </row>
    <row r="11" spans="1:13" ht="15.75">
      <c r="A11" s="22" t="s">
        <v>38</v>
      </c>
      <c r="B11" s="447" t="s">
        <v>96</v>
      </c>
      <c r="C11" s="447"/>
      <c r="D11" s="447"/>
      <c r="E11" s="447"/>
      <c r="F11" s="447"/>
      <c r="G11" s="447"/>
      <c r="H11" s="447"/>
      <c r="I11" s="447"/>
      <c r="J11" s="447"/>
    </row>
    <row r="12" spans="1:13" ht="15.75">
      <c r="A12" s="25">
        <v>1</v>
      </c>
      <c r="B12" s="362" t="s">
        <v>9</v>
      </c>
      <c r="C12" s="359"/>
      <c r="D12" s="359"/>
      <c r="E12" s="359"/>
      <c r="F12" s="359"/>
      <c r="G12" s="22"/>
      <c r="H12" s="22"/>
      <c r="I12" s="22"/>
      <c r="J12" s="22"/>
    </row>
    <row r="13" spans="1:13" ht="15.75" customHeight="1">
      <c r="A13" s="22" t="s">
        <v>39</v>
      </c>
      <c r="B13" s="447" t="s">
        <v>10</v>
      </c>
      <c r="C13" s="447"/>
      <c r="D13" s="447"/>
      <c r="E13" s="447"/>
      <c r="F13" s="447"/>
      <c r="G13" s="447"/>
      <c r="H13" s="447"/>
      <c r="I13" s="447"/>
      <c r="J13" s="447"/>
    </row>
    <row r="14" spans="1:13" ht="15.75">
      <c r="A14" s="25">
        <v>1</v>
      </c>
      <c r="B14" s="362" t="s">
        <v>81</v>
      </c>
      <c r="C14" s="359"/>
      <c r="D14" s="359"/>
      <c r="E14" s="359"/>
      <c r="F14" s="359"/>
      <c r="G14" s="22"/>
      <c r="H14" s="22"/>
      <c r="I14" s="22"/>
      <c r="J14" s="22"/>
    </row>
    <row r="15" spans="1:13" ht="15.75" customHeight="1">
      <c r="A15" s="22" t="s">
        <v>40</v>
      </c>
      <c r="B15" s="447" t="s">
        <v>95</v>
      </c>
      <c r="C15" s="447"/>
      <c r="D15" s="447"/>
      <c r="E15" s="447"/>
      <c r="F15" s="447"/>
      <c r="G15" s="447"/>
      <c r="H15" s="447"/>
      <c r="I15" s="447"/>
      <c r="J15" s="447"/>
    </row>
    <row r="16" spans="1:13" ht="15.75">
      <c r="A16" s="25">
        <v>1</v>
      </c>
      <c r="B16" s="362" t="s">
        <v>82</v>
      </c>
      <c r="C16" s="359"/>
      <c r="D16" s="359"/>
      <c r="E16" s="359"/>
      <c r="F16" s="359"/>
      <c r="G16" s="359"/>
      <c r="H16" s="359"/>
      <c r="I16" s="359"/>
      <c r="J16" s="359"/>
    </row>
    <row r="17" spans="1:10" ht="15.75" customHeight="1">
      <c r="A17" s="22" t="s">
        <v>41</v>
      </c>
      <c r="B17" s="447" t="s">
        <v>11</v>
      </c>
      <c r="C17" s="447"/>
      <c r="D17" s="447"/>
      <c r="E17" s="447"/>
      <c r="F17" s="447"/>
      <c r="G17" s="447"/>
      <c r="H17" s="447"/>
      <c r="I17" s="447"/>
      <c r="J17" s="447"/>
    </row>
    <row r="18" spans="1:10" ht="15.75">
      <c r="A18" s="25">
        <v>1</v>
      </c>
      <c r="B18" s="362" t="s">
        <v>12</v>
      </c>
      <c r="C18" s="359"/>
      <c r="D18" s="359"/>
      <c r="E18" s="359"/>
      <c r="F18" s="359"/>
      <c r="G18" s="359"/>
      <c r="H18" s="359"/>
      <c r="I18" s="359"/>
      <c r="J18" s="359"/>
    </row>
    <row r="19" spans="1:10" ht="15.75" customHeight="1">
      <c r="A19" s="22" t="s">
        <v>42</v>
      </c>
      <c r="B19" s="447" t="s">
        <v>220</v>
      </c>
      <c r="C19" s="447"/>
      <c r="D19" s="447"/>
      <c r="E19" s="447"/>
      <c r="F19" s="447"/>
      <c r="G19" s="447"/>
      <c r="H19" s="447"/>
      <c r="I19" s="447"/>
      <c r="J19" s="447"/>
    </row>
    <row r="20" spans="1:10" ht="15.75">
      <c r="A20" s="25">
        <v>1</v>
      </c>
      <c r="B20" s="362" t="s">
        <v>12</v>
      </c>
      <c r="C20" s="359"/>
      <c r="D20" s="359"/>
      <c r="E20" s="359"/>
      <c r="F20" s="359"/>
      <c r="G20" s="359"/>
      <c r="H20" s="359"/>
      <c r="I20" s="359"/>
      <c r="J20" s="359"/>
    </row>
    <row r="21" spans="1:10" ht="15.75" customHeight="1">
      <c r="A21" s="22" t="s">
        <v>43</v>
      </c>
      <c r="B21" s="447" t="s">
        <v>13</v>
      </c>
      <c r="C21" s="447"/>
      <c r="D21" s="447"/>
      <c r="E21" s="447"/>
      <c r="F21" s="447"/>
      <c r="G21" s="447"/>
      <c r="H21" s="447"/>
      <c r="I21" s="447"/>
      <c r="J21" s="447"/>
    </row>
    <row r="22" spans="1:10" ht="15.75">
      <c r="A22" s="25">
        <v>1</v>
      </c>
      <c r="B22" s="362" t="s">
        <v>12</v>
      </c>
      <c r="C22" s="359"/>
      <c r="D22" s="359"/>
      <c r="E22" s="359"/>
      <c r="F22" s="359"/>
      <c r="G22" s="359"/>
      <c r="H22" s="359"/>
      <c r="I22" s="359"/>
      <c r="J22" s="359"/>
    </row>
    <row r="23" spans="1:10" ht="15.75" customHeight="1">
      <c r="A23" s="22" t="s">
        <v>44</v>
      </c>
      <c r="B23" s="447" t="s">
        <v>14</v>
      </c>
      <c r="C23" s="447"/>
      <c r="D23" s="447"/>
      <c r="E23" s="447"/>
      <c r="F23" s="447"/>
      <c r="G23" s="447"/>
      <c r="H23" s="447"/>
      <c r="I23" s="447"/>
      <c r="J23" s="447"/>
    </row>
    <row r="24" spans="1:10" ht="15.75">
      <c r="A24" s="25">
        <v>1</v>
      </c>
      <c r="B24" s="362" t="s">
        <v>15</v>
      </c>
      <c r="C24" s="359"/>
      <c r="D24" s="359"/>
      <c r="E24" s="359"/>
      <c r="F24" s="359"/>
      <c r="G24" s="359"/>
      <c r="H24" s="359"/>
      <c r="I24" s="359"/>
      <c r="J24" s="359"/>
    </row>
    <row r="25" spans="1:10" ht="15.75" customHeight="1">
      <c r="A25" s="22" t="s">
        <v>16</v>
      </c>
      <c r="B25" s="447" t="s">
        <v>17</v>
      </c>
      <c r="C25" s="447"/>
      <c r="D25" s="447"/>
      <c r="E25" s="447"/>
      <c r="F25" s="447"/>
      <c r="G25" s="447"/>
      <c r="H25" s="447"/>
      <c r="I25" s="447"/>
      <c r="J25" s="447"/>
    </row>
    <row r="26" spans="1:10" ht="15.75">
      <c r="A26" s="25">
        <v>1</v>
      </c>
      <c r="B26" s="362" t="s">
        <v>12</v>
      </c>
      <c r="C26" s="359"/>
      <c r="D26" s="359"/>
      <c r="E26" s="359"/>
      <c r="F26" s="359"/>
      <c r="G26" s="359"/>
      <c r="H26" s="359"/>
      <c r="I26" s="359"/>
      <c r="J26" s="359"/>
    </row>
    <row r="27" spans="1:10" ht="15.75" customHeight="1">
      <c r="A27" s="22" t="s">
        <v>45</v>
      </c>
      <c r="B27" s="447" t="s">
        <v>18</v>
      </c>
      <c r="C27" s="447"/>
      <c r="D27" s="447"/>
      <c r="E27" s="447"/>
      <c r="F27" s="447"/>
      <c r="G27" s="447"/>
      <c r="H27" s="447"/>
      <c r="I27" s="447"/>
      <c r="J27" s="447"/>
    </row>
    <row r="28" spans="1:10" ht="15.75">
      <c r="A28" s="25">
        <v>1</v>
      </c>
      <c r="B28" s="362" t="s">
        <v>12</v>
      </c>
      <c r="C28" s="359"/>
      <c r="D28" s="359"/>
      <c r="E28" s="359"/>
      <c r="F28" s="359"/>
      <c r="G28" s="359"/>
      <c r="H28" s="359"/>
      <c r="I28" s="359"/>
      <c r="J28" s="359"/>
    </row>
    <row r="29" spans="1:10" ht="15.75" customHeight="1">
      <c r="A29" s="22" t="s">
        <v>46</v>
      </c>
      <c r="B29" s="447" t="s">
        <v>410</v>
      </c>
      <c r="C29" s="447"/>
      <c r="D29" s="447"/>
      <c r="E29" s="447"/>
      <c r="F29" s="447"/>
      <c r="G29" s="447"/>
      <c r="H29" s="447"/>
      <c r="I29" s="447"/>
      <c r="J29" s="447"/>
    </row>
    <row r="30" spans="1:10" ht="15.75" customHeight="1">
      <c r="A30" s="25">
        <v>1</v>
      </c>
      <c r="B30" s="362" t="s">
        <v>20</v>
      </c>
      <c r="C30" s="359"/>
      <c r="D30" s="359"/>
      <c r="E30" s="359"/>
      <c r="F30" s="359"/>
      <c r="G30" s="359"/>
      <c r="H30" s="359"/>
      <c r="I30" s="359"/>
      <c r="J30" s="359"/>
    </row>
    <row r="31" spans="1:10" ht="15.75" customHeight="1">
      <c r="A31" s="22" t="s">
        <v>47</v>
      </c>
      <c r="B31" s="447" t="s">
        <v>21</v>
      </c>
      <c r="C31" s="447"/>
      <c r="D31" s="447"/>
      <c r="E31" s="447"/>
      <c r="F31" s="447"/>
      <c r="G31" s="447"/>
      <c r="H31" s="447"/>
      <c r="I31" s="447"/>
      <c r="J31" s="447"/>
    </row>
    <row r="32" spans="1:10" ht="15.75" customHeight="1">
      <c r="A32" s="25">
        <v>1</v>
      </c>
      <c r="B32" s="442" t="s">
        <v>22</v>
      </c>
      <c r="C32" s="443"/>
      <c r="D32" s="443"/>
      <c r="E32" s="443"/>
      <c r="F32" s="443"/>
      <c r="G32" s="443"/>
      <c r="H32" s="443"/>
      <c r="I32" s="443"/>
      <c r="J32" s="444"/>
    </row>
    <row r="33" spans="1:10" ht="15.75">
      <c r="A33" s="25"/>
      <c r="B33" s="362" t="s">
        <v>20</v>
      </c>
      <c r="C33" s="359"/>
      <c r="D33" s="359"/>
      <c r="E33" s="359"/>
      <c r="F33" s="359"/>
      <c r="G33" s="359"/>
      <c r="H33" s="359"/>
      <c r="I33" s="359"/>
      <c r="J33" s="359"/>
    </row>
    <row r="34" spans="1:10" ht="15.75" customHeight="1">
      <c r="A34" s="25">
        <v>2</v>
      </c>
      <c r="B34" s="442" t="s">
        <v>23</v>
      </c>
      <c r="C34" s="443"/>
      <c r="D34" s="443"/>
      <c r="E34" s="443"/>
      <c r="F34" s="443"/>
      <c r="G34" s="443"/>
      <c r="H34" s="443"/>
      <c r="I34" s="443"/>
      <c r="J34" s="444"/>
    </row>
    <row r="35" spans="1:10" ht="15.75">
      <c r="A35" s="25"/>
      <c r="B35" s="362" t="s">
        <v>20</v>
      </c>
      <c r="C35" s="359"/>
      <c r="D35" s="359"/>
      <c r="E35" s="359"/>
      <c r="F35" s="359"/>
      <c r="G35" s="359"/>
      <c r="H35" s="359"/>
      <c r="I35" s="359"/>
      <c r="J35" s="359"/>
    </row>
    <row r="36" spans="1:10" ht="15.75" customHeight="1">
      <c r="A36" s="25">
        <v>3</v>
      </c>
      <c r="B36" s="442" t="s">
        <v>24</v>
      </c>
      <c r="C36" s="443"/>
      <c r="D36" s="443"/>
      <c r="E36" s="443"/>
      <c r="F36" s="443"/>
      <c r="G36" s="443"/>
      <c r="H36" s="443"/>
      <c r="I36" s="443"/>
      <c r="J36" s="444"/>
    </row>
    <row r="37" spans="1:10" ht="15.75">
      <c r="A37" s="25"/>
      <c r="B37" s="362" t="s">
        <v>20</v>
      </c>
      <c r="C37" s="359"/>
      <c r="D37" s="359"/>
      <c r="E37" s="359"/>
      <c r="F37" s="359"/>
      <c r="G37" s="359"/>
      <c r="H37" s="359"/>
      <c r="I37" s="359"/>
      <c r="J37" s="359"/>
    </row>
    <row r="38" spans="1:10" ht="15.75" customHeight="1">
      <c r="A38" s="25">
        <v>4</v>
      </c>
      <c r="B38" s="456" t="s">
        <v>623</v>
      </c>
      <c r="C38" s="457"/>
      <c r="D38" s="457"/>
      <c r="E38" s="457"/>
      <c r="F38" s="457"/>
      <c r="G38" s="457"/>
      <c r="H38" s="457"/>
      <c r="I38" s="457"/>
      <c r="J38" s="458"/>
    </row>
    <row r="39" spans="1:10" ht="15.75" customHeight="1">
      <c r="A39" s="25"/>
      <c r="B39" s="362" t="s">
        <v>20</v>
      </c>
      <c r="C39" s="359"/>
      <c r="D39" s="359"/>
      <c r="E39" s="359"/>
      <c r="F39" s="359"/>
      <c r="G39" s="359"/>
      <c r="H39" s="359"/>
      <c r="I39" s="359"/>
      <c r="J39" s="359"/>
    </row>
    <row r="40" spans="1:10" ht="15.75" customHeight="1">
      <c r="A40" s="22" t="s">
        <v>48</v>
      </c>
      <c r="B40" s="447" t="s">
        <v>25</v>
      </c>
      <c r="C40" s="447"/>
      <c r="D40" s="447"/>
      <c r="E40" s="447"/>
      <c r="F40" s="447"/>
      <c r="G40" s="447"/>
      <c r="H40" s="447"/>
      <c r="I40" s="447"/>
      <c r="J40" s="447"/>
    </row>
    <row r="41" spans="1:10" ht="15.75" customHeight="1">
      <c r="A41" s="25">
        <v>1</v>
      </c>
      <c r="B41" s="442" t="s">
        <v>26</v>
      </c>
      <c r="C41" s="443"/>
      <c r="D41" s="443"/>
      <c r="E41" s="443"/>
      <c r="F41" s="443"/>
      <c r="G41" s="443"/>
      <c r="H41" s="443"/>
      <c r="I41" s="443"/>
      <c r="J41" s="444"/>
    </row>
    <row r="42" spans="1:10" ht="15.75">
      <c r="A42" s="25"/>
      <c r="B42" s="362" t="s">
        <v>20</v>
      </c>
      <c r="C42" s="359"/>
      <c r="D42" s="359"/>
      <c r="E42" s="359"/>
      <c r="F42" s="359"/>
      <c r="G42" s="359"/>
      <c r="H42" s="359"/>
      <c r="I42" s="359"/>
      <c r="J42" s="359"/>
    </row>
    <row r="43" spans="1:10" ht="15.75" customHeight="1">
      <c r="A43" s="25">
        <v>2</v>
      </c>
      <c r="B43" s="442" t="s">
        <v>27</v>
      </c>
      <c r="C43" s="443"/>
      <c r="D43" s="443"/>
      <c r="E43" s="443"/>
      <c r="F43" s="443"/>
      <c r="G43" s="443"/>
      <c r="H43" s="443"/>
      <c r="I43" s="443"/>
      <c r="J43" s="444"/>
    </row>
    <row r="44" spans="1:10" ht="15.75">
      <c r="A44" s="25"/>
      <c r="B44" s="362" t="s">
        <v>20</v>
      </c>
      <c r="C44" s="359"/>
      <c r="D44" s="359"/>
      <c r="E44" s="359"/>
      <c r="F44" s="359"/>
      <c r="G44" s="359"/>
      <c r="H44" s="359"/>
      <c r="I44" s="359"/>
      <c r="J44" s="359"/>
    </row>
    <row r="45" spans="1:10" ht="33" customHeight="1">
      <c r="A45" s="25">
        <v>3</v>
      </c>
      <c r="B45" s="442" t="s">
        <v>424</v>
      </c>
      <c r="C45" s="443"/>
      <c r="D45" s="443"/>
      <c r="E45" s="443"/>
      <c r="F45" s="443"/>
      <c r="G45" s="443"/>
      <c r="H45" s="443"/>
      <c r="I45" s="443"/>
      <c r="J45" s="444"/>
    </row>
    <row r="46" spans="1:10" ht="15.75">
      <c r="A46" s="25"/>
      <c r="B46" s="413" t="s">
        <v>593</v>
      </c>
      <c r="C46" s="359"/>
      <c r="D46" s="359"/>
      <c r="E46" s="359"/>
      <c r="F46" s="359"/>
      <c r="G46" s="359"/>
      <c r="H46" s="359"/>
      <c r="I46" s="359"/>
      <c r="J46" s="359"/>
    </row>
    <row r="47" spans="1:10" ht="15.75" customHeight="1">
      <c r="A47" s="25">
        <v>4</v>
      </c>
      <c r="B47" s="445" t="s">
        <v>425</v>
      </c>
      <c r="C47" s="445"/>
      <c r="D47" s="445"/>
      <c r="E47" s="445"/>
      <c r="F47" s="445"/>
      <c r="G47" s="445"/>
      <c r="H47" s="445"/>
      <c r="I47" s="445"/>
      <c r="J47" s="445"/>
    </row>
    <row r="48" spans="1:10" ht="15.75">
      <c r="A48" s="25"/>
      <c r="B48" s="362" t="s">
        <v>12</v>
      </c>
      <c r="C48" s="359"/>
      <c r="D48" s="359"/>
      <c r="E48" s="359"/>
      <c r="F48" s="359"/>
      <c r="G48" s="359"/>
      <c r="H48" s="359"/>
      <c r="I48" s="359"/>
      <c r="J48" s="359"/>
    </row>
    <row r="49" spans="1:10" ht="15.75" customHeight="1">
      <c r="A49" s="25">
        <v>5</v>
      </c>
      <c r="B49" s="442" t="s">
        <v>28</v>
      </c>
      <c r="C49" s="443"/>
      <c r="D49" s="443"/>
      <c r="E49" s="443"/>
      <c r="F49" s="443"/>
      <c r="G49" s="443"/>
      <c r="H49" s="443"/>
      <c r="I49" s="443"/>
      <c r="J49" s="444"/>
    </row>
    <row r="50" spans="1:10" ht="15.75" customHeight="1">
      <c r="A50" s="25"/>
      <c r="B50" s="362" t="s">
        <v>20</v>
      </c>
      <c r="C50" s="359"/>
      <c r="D50" s="359"/>
      <c r="E50" s="359"/>
      <c r="F50" s="359"/>
      <c r="G50" s="359"/>
      <c r="H50" s="359"/>
      <c r="I50" s="359"/>
      <c r="J50" s="359"/>
    </row>
    <row r="51" spans="1:10" ht="15.75">
      <c r="A51" s="25">
        <v>6</v>
      </c>
      <c r="B51" s="442" t="s">
        <v>29</v>
      </c>
      <c r="C51" s="443"/>
      <c r="D51" s="443"/>
      <c r="E51" s="443"/>
      <c r="F51" s="443"/>
      <c r="G51" s="443"/>
      <c r="H51" s="443"/>
      <c r="I51" s="443"/>
      <c r="J51" s="444"/>
    </row>
    <row r="52" spans="1:10" ht="30.6" customHeight="1">
      <c r="A52" s="25"/>
      <c r="B52" s="416" t="s">
        <v>594</v>
      </c>
      <c r="C52" s="359"/>
      <c r="D52" s="359"/>
      <c r="E52" s="359"/>
      <c r="F52" s="359"/>
      <c r="G52" s="359"/>
      <c r="H52" s="359"/>
      <c r="I52" s="359"/>
      <c r="J52" s="359"/>
    </row>
    <row r="53" spans="1:10" ht="15.75">
      <c r="A53" s="25">
        <v>7</v>
      </c>
      <c r="B53" s="442" t="s">
        <v>426</v>
      </c>
      <c r="C53" s="443"/>
      <c r="D53" s="443"/>
      <c r="E53" s="443"/>
      <c r="F53" s="443"/>
      <c r="G53" s="443"/>
      <c r="H53" s="443"/>
      <c r="I53" s="443"/>
      <c r="J53" s="444"/>
    </row>
    <row r="54" spans="1:10" ht="15.75" customHeight="1">
      <c r="A54" s="25" t="s">
        <v>363</v>
      </c>
      <c r="B54" s="362" t="s">
        <v>427</v>
      </c>
      <c r="C54" s="359"/>
      <c r="D54" s="359"/>
      <c r="E54" s="359"/>
      <c r="F54" s="359"/>
      <c r="G54" s="359"/>
      <c r="H54" s="359"/>
      <c r="I54" s="359"/>
      <c r="J54" s="359"/>
    </row>
    <row r="55" spans="1:10" ht="31.5">
      <c r="A55" s="25" t="s">
        <v>365</v>
      </c>
      <c r="B55" s="362" t="s">
        <v>428</v>
      </c>
      <c r="C55" s="359"/>
      <c r="D55" s="359"/>
      <c r="E55" s="359"/>
      <c r="F55" s="359"/>
      <c r="G55" s="359"/>
      <c r="H55" s="359"/>
      <c r="I55" s="359"/>
      <c r="J55" s="359"/>
    </row>
    <row r="56" spans="1:10" ht="15.75">
      <c r="A56" s="25" t="s">
        <v>367</v>
      </c>
      <c r="B56" s="362" t="s">
        <v>429</v>
      </c>
      <c r="C56" s="359"/>
      <c r="D56" s="359"/>
      <c r="E56" s="359"/>
      <c r="F56" s="359"/>
      <c r="G56" s="359"/>
      <c r="H56" s="359"/>
      <c r="I56" s="359"/>
      <c r="J56" s="359"/>
    </row>
    <row r="57" spans="1:10" ht="15.75" customHeight="1">
      <c r="A57" s="25" t="s">
        <v>369</v>
      </c>
      <c r="B57" s="362" t="s">
        <v>430</v>
      </c>
      <c r="C57" s="359"/>
      <c r="D57" s="359"/>
      <c r="E57" s="359"/>
      <c r="F57" s="359"/>
      <c r="G57" s="359"/>
      <c r="H57" s="359"/>
      <c r="I57" s="359"/>
      <c r="J57" s="359"/>
    </row>
    <row r="58" spans="1:10" ht="15.75" customHeight="1">
      <c r="A58" s="25" t="s">
        <v>431</v>
      </c>
      <c r="B58" s="362" t="s">
        <v>432</v>
      </c>
      <c r="C58" s="359"/>
      <c r="D58" s="359"/>
      <c r="E58" s="359"/>
      <c r="F58" s="359"/>
      <c r="G58" s="359"/>
      <c r="H58" s="359"/>
      <c r="I58" s="359"/>
      <c r="J58" s="359"/>
    </row>
    <row r="59" spans="1:10" ht="15.75">
      <c r="A59" s="25">
        <v>8</v>
      </c>
      <c r="B59" s="442" t="s">
        <v>30</v>
      </c>
      <c r="C59" s="443"/>
      <c r="D59" s="443"/>
      <c r="E59" s="443"/>
      <c r="F59" s="443"/>
      <c r="G59" s="443"/>
      <c r="H59" s="443"/>
      <c r="I59" s="443"/>
      <c r="J59" s="444"/>
    </row>
    <row r="60" spans="1:10" ht="15.75">
      <c r="A60" s="25"/>
      <c r="B60" s="362" t="s">
        <v>20</v>
      </c>
      <c r="C60" s="359"/>
      <c r="D60" s="359"/>
      <c r="E60" s="359"/>
      <c r="F60" s="359"/>
      <c r="G60" s="359"/>
      <c r="H60" s="359"/>
      <c r="I60" s="359"/>
      <c r="J60" s="359"/>
    </row>
    <row r="61" spans="1:10" ht="15.75">
      <c r="A61" s="427" t="s">
        <v>31</v>
      </c>
      <c r="B61" s="448" t="s">
        <v>624</v>
      </c>
      <c r="C61" s="448"/>
      <c r="D61" s="448"/>
      <c r="E61" s="448"/>
      <c r="F61" s="448"/>
      <c r="G61" s="448"/>
      <c r="H61" s="448"/>
      <c r="I61" s="448"/>
      <c r="J61" s="448"/>
    </row>
    <row r="62" spans="1:10" ht="15.75">
      <c r="A62" s="25"/>
      <c r="B62" s="426" t="s">
        <v>625</v>
      </c>
      <c r="C62" s="425"/>
      <c r="D62" s="425"/>
      <c r="E62" s="425"/>
      <c r="F62" s="425"/>
      <c r="G62" s="425"/>
      <c r="H62" s="425"/>
      <c r="I62" s="425"/>
      <c r="J62" s="425"/>
    </row>
    <row r="63" spans="1:10" ht="15.75">
      <c r="A63" s="22" t="s">
        <v>155</v>
      </c>
      <c r="B63" s="447" t="s">
        <v>411</v>
      </c>
      <c r="C63" s="447"/>
      <c r="D63" s="447"/>
      <c r="E63" s="447"/>
      <c r="F63" s="447"/>
      <c r="G63" s="447"/>
      <c r="H63" s="447"/>
      <c r="I63" s="447"/>
      <c r="J63" s="447"/>
    </row>
    <row r="64" spans="1:10" ht="15.75">
      <c r="A64" s="25"/>
      <c r="B64" s="362" t="s">
        <v>20</v>
      </c>
      <c r="C64" s="359"/>
      <c r="D64" s="359"/>
      <c r="E64" s="359"/>
      <c r="F64" s="359"/>
      <c r="G64" s="359"/>
      <c r="H64" s="359"/>
      <c r="I64" s="359"/>
      <c r="J64" s="359"/>
    </row>
    <row r="65" spans="1:10" ht="15.75">
      <c r="A65" s="137" t="s">
        <v>156</v>
      </c>
      <c r="B65" s="447" t="s">
        <v>33</v>
      </c>
      <c r="C65" s="447"/>
      <c r="D65" s="447"/>
      <c r="E65" s="447"/>
      <c r="F65" s="447"/>
      <c r="G65" s="447"/>
      <c r="H65" s="447"/>
      <c r="I65" s="447"/>
      <c r="J65" s="447"/>
    </row>
    <row r="66" spans="1:10" ht="15.75">
      <c r="A66" s="25">
        <v>1</v>
      </c>
      <c r="B66" s="446" t="s">
        <v>34</v>
      </c>
      <c r="C66" s="446"/>
      <c r="D66" s="446"/>
      <c r="E66" s="446"/>
      <c r="F66" s="446"/>
      <c r="G66" s="446"/>
      <c r="H66" s="446"/>
      <c r="I66" s="446"/>
      <c r="J66" s="446"/>
    </row>
    <row r="67" spans="1:10" ht="15.75">
      <c r="A67" s="25">
        <v>2</v>
      </c>
      <c r="B67" s="446" t="s">
        <v>35</v>
      </c>
      <c r="C67" s="446"/>
      <c r="D67" s="446"/>
      <c r="E67" s="446"/>
      <c r="F67" s="446"/>
      <c r="G67" s="446"/>
      <c r="H67" s="446"/>
      <c r="I67" s="446"/>
      <c r="J67" s="446"/>
    </row>
  </sheetData>
  <mergeCells count="39">
    <mergeCell ref="A3:J3"/>
    <mergeCell ref="B13:J13"/>
    <mergeCell ref="B43:J43"/>
    <mergeCell ref="B51:J51"/>
    <mergeCell ref="I1:J1"/>
    <mergeCell ref="B41:J41"/>
    <mergeCell ref="B32:J32"/>
    <mergeCell ref="B34:J34"/>
    <mergeCell ref="B36:J36"/>
    <mergeCell ref="B38:J38"/>
    <mergeCell ref="B40:J40"/>
    <mergeCell ref="B27:J27"/>
    <mergeCell ref="B29:J29"/>
    <mergeCell ref="B31:J31"/>
    <mergeCell ref="B21:J21"/>
    <mergeCell ref="B23:J23"/>
    <mergeCell ref="B25:J25"/>
    <mergeCell ref="A5:A6"/>
    <mergeCell ref="B5:B6"/>
    <mergeCell ref="C5:C6"/>
    <mergeCell ref="D5:D6"/>
    <mergeCell ref="F5:G5"/>
    <mergeCell ref="H5:J5"/>
    <mergeCell ref="B8:E8"/>
    <mergeCell ref="B15:J15"/>
    <mergeCell ref="B17:J17"/>
    <mergeCell ref="B9:J9"/>
    <mergeCell ref="B11:J11"/>
    <mergeCell ref="B19:J19"/>
    <mergeCell ref="B45:J45"/>
    <mergeCell ref="B47:J47"/>
    <mergeCell ref="B49:J49"/>
    <mergeCell ref="B67:J67"/>
    <mergeCell ref="B53:J53"/>
    <mergeCell ref="B59:J59"/>
    <mergeCell ref="B63:J63"/>
    <mergeCell ref="B65:J65"/>
    <mergeCell ref="B66:J66"/>
    <mergeCell ref="B61:J61"/>
  </mergeCells>
  <printOptions horizontalCentered="1"/>
  <pageMargins left="0" right="0" top="0.78740157480314965" bottom="0.19685039370078741" header="0.31496062992125984" footer="0.15748031496062992"/>
  <pageSetup paperSize="9" scale="91" orientation="landscape" r:id="rId1"/>
  <headerFooter differentFirst="1">
    <oddFooter>&amp;R&amp;P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77"/>
  <sheetViews>
    <sheetView workbookViewId="0">
      <selection activeCell="D10" sqref="D10"/>
    </sheetView>
  </sheetViews>
  <sheetFormatPr defaultRowHeight="15.75"/>
  <cols>
    <col min="1" max="1" width="5.375" style="265" customWidth="1"/>
    <col min="2" max="2" width="42.625" style="266" customWidth="1"/>
    <col min="3" max="3" width="10.125" style="260" bestFit="1" customWidth="1"/>
    <col min="4" max="4" width="14.125" style="260" customWidth="1"/>
    <col min="5" max="5" width="6.5" style="221" customWidth="1"/>
    <col min="6" max="6" width="7.5" style="221" customWidth="1"/>
    <col min="7" max="7" width="6.75" style="221" customWidth="1"/>
    <col min="8" max="8" width="11.125" style="260" customWidth="1"/>
    <col min="9" max="10" width="8.875" style="260" customWidth="1"/>
    <col min="11" max="11" width="8.5" style="260" customWidth="1"/>
    <col min="12" max="14" width="10" style="260" customWidth="1"/>
    <col min="15" max="17" width="8.875" style="260" customWidth="1"/>
    <col min="18" max="18" width="10.375" style="260" customWidth="1"/>
    <col min="19" max="256" width="9" style="260"/>
    <col min="257" max="257" width="4.875" style="260" customWidth="1"/>
    <col min="258" max="258" width="35.5" style="260" customWidth="1"/>
    <col min="259" max="259" width="9" style="260"/>
    <col min="260" max="260" width="5.625" style="260" customWidth="1"/>
    <col min="261" max="261" width="4.125" style="260" customWidth="1"/>
    <col min="262" max="262" width="12.375" style="260" customWidth="1"/>
    <col min="263" max="263" width="7.875" style="260" customWidth="1"/>
    <col min="264" max="264" width="7.375" style="260" customWidth="1"/>
    <col min="265" max="266" width="8.875" style="260" customWidth="1"/>
    <col min="267" max="267" width="8.5" style="260" customWidth="1"/>
    <col min="268" max="270" width="10" style="260" customWidth="1"/>
    <col min="271" max="273" width="8.875" style="260" customWidth="1"/>
    <col min="274" max="274" width="10.375" style="260" customWidth="1"/>
    <col min="275" max="512" width="9" style="260"/>
    <col min="513" max="513" width="4.875" style="260" customWidth="1"/>
    <col min="514" max="514" width="35.5" style="260" customWidth="1"/>
    <col min="515" max="515" width="9" style="260"/>
    <col min="516" max="516" width="5.625" style="260" customWidth="1"/>
    <col min="517" max="517" width="4.125" style="260" customWidth="1"/>
    <col min="518" max="518" width="12.375" style="260" customWidth="1"/>
    <col min="519" max="519" width="7.875" style="260" customWidth="1"/>
    <col min="520" max="520" width="7.375" style="260" customWidth="1"/>
    <col min="521" max="522" width="8.875" style="260" customWidth="1"/>
    <col min="523" max="523" width="8.5" style="260" customWidth="1"/>
    <col min="524" max="526" width="10" style="260" customWidth="1"/>
    <col min="527" max="529" width="8.875" style="260" customWidth="1"/>
    <col min="530" max="530" width="10.375" style="260" customWidth="1"/>
    <col min="531" max="768" width="9" style="260"/>
    <col min="769" max="769" width="4.875" style="260" customWidth="1"/>
    <col min="770" max="770" width="35.5" style="260" customWidth="1"/>
    <col min="771" max="771" width="9" style="260"/>
    <col min="772" max="772" width="5.625" style="260" customWidth="1"/>
    <col min="773" max="773" width="4.125" style="260" customWidth="1"/>
    <col min="774" max="774" width="12.375" style="260" customWidth="1"/>
    <col min="775" max="775" width="7.875" style="260" customWidth="1"/>
    <col min="776" max="776" width="7.375" style="260" customWidth="1"/>
    <col min="777" max="778" width="8.875" style="260" customWidth="1"/>
    <col min="779" max="779" width="8.5" style="260" customWidth="1"/>
    <col min="780" max="782" width="10" style="260" customWidth="1"/>
    <col min="783" max="785" width="8.875" style="260" customWidth="1"/>
    <col min="786" max="786" width="10.375" style="260" customWidth="1"/>
    <col min="787" max="1024" width="9" style="260"/>
    <col min="1025" max="1025" width="4.875" style="260" customWidth="1"/>
    <col min="1026" max="1026" width="35.5" style="260" customWidth="1"/>
    <col min="1027" max="1027" width="9" style="260"/>
    <col min="1028" max="1028" width="5.625" style="260" customWidth="1"/>
    <col min="1029" max="1029" width="4.125" style="260" customWidth="1"/>
    <col min="1030" max="1030" width="12.375" style="260" customWidth="1"/>
    <col min="1031" max="1031" width="7.875" style="260" customWidth="1"/>
    <col min="1032" max="1032" width="7.375" style="260" customWidth="1"/>
    <col min="1033" max="1034" width="8.875" style="260" customWidth="1"/>
    <col min="1035" max="1035" width="8.5" style="260" customWidth="1"/>
    <col min="1036" max="1038" width="10" style="260" customWidth="1"/>
    <col min="1039" max="1041" width="8.875" style="260" customWidth="1"/>
    <col min="1042" max="1042" width="10.375" style="260" customWidth="1"/>
    <col min="1043" max="1280" width="9" style="260"/>
    <col min="1281" max="1281" width="4.875" style="260" customWidth="1"/>
    <col min="1282" max="1282" width="35.5" style="260" customWidth="1"/>
    <col min="1283" max="1283" width="9" style="260"/>
    <col min="1284" max="1284" width="5.625" style="260" customWidth="1"/>
    <col min="1285" max="1285" width="4.125" style="260" customWidth="1"/>
    <col min="1286" max="1286" width="12.375" style="260" customWidth="1"/>
    <col min="1287" max="1287" width="7.875" style="260" customWidth="1"/>
    <col min="1288" max="1288" width="7.375" style="260" customWidth="1"/>
    <col min="1289" max="1290" width="8.875" style="260" customWidth="1"/>
    <col min="1291" max="1291" width="8.5" style="260" customWidth="1"/>
    <col min="1292" max="1294" width="10" style="260" customWidth="1"/>
    <col min="1295" max="1297" width="8.875" style="260" customWidth="1"/>
    <col min="1298" max="1298" width="10.375" style="260" customWidth="1"/>
    <col min="1299" max="1536" width="9" style="260"/>
    <col min="1537" max="1537" width="4.875" style="260" customWidth="1"/>
    <col min="1538" max="1538" width="35.5" style="260" customWidth="1"/>
    <col min="1539" max="1539" width="9" style="260"/>
    <col min="1540" max="1540" width="5.625" style="260" customWidth="1"/>
    <col min="1541" max="1541" width="4.125" style="260" customWidth="1"/>
    <col min="1542" max="1542" width="12.375" style="260" customWidth="1"/>
    <col min="1543" max="1543" width="7.875" style="260" customWidth="1"/>
    <col min="1544" max="1544" width="7.375" style="260" customWidth="1"/>
    <col min="1545" max="1546" width="8.875" style="260" customWidth="1"/>
    <col min="1547" max="1547" width="8.5" style="260" customWidth="1"/>
    <col min="1548" max="1550" width="10" style="260" customWidth="1"/>
    <col min="1551" max="1553" width="8.875" style="260" customWidth="1"/>
    <col min="1554" max="1554" width="10.375" style="260" customWidth="1"/>
    <col min="1555" max="1792" width="9" style="260"/>
    <col min="1793" max="1793" width="4.875" style="260" customWidth="1"/>
    <col min="1794" max="1794" width="35.5" style="260" customWidth="1"/>
    <col min="1795" max="1795" width="9" style="260"/>
    <col min="1796" max="1796" width="5.625" style="260" customWidth="1"/>
    <col min="1797" max="1797" width="4.125" style="260" customWidth="1"/>
    <col min="1798" max="1798" width="12.375" style="260" customWidth="1"/>
    <col min="1799" max="1799" width="7.875" style="260" customWidth="1"/>
    <col min="1800" max="1800" width="7.375" style="260" customWidth="1"/>
    <col min="1801" max="1802" width="8.875" style="260" customWidth="1"/>
    <col min="1803" max="1803" width="8.5" style="260" customWidth="1"/>
    <col min="1804" max="1806" width="10" style="260" customWidth="1"/>
    <col min="1807" max="1809" width="8.875" style="260" customWidth="1"/>
    <col min="1810" max="1810" width="10.375" style="260" customWidth="1"/>
    <col min="1811" max="2048" width="9" style="260"/>
    <col min="2049" max="2049" width="4.875" style="260" customWidth="1"/>
    <col min="2050" max="2050" width="35.5" style="260" customWidth="1"/>
    <col min="2051" max="2051" width="9" style="260"/>
    <col min="2052" max="2052" width="5.625" style="260" customWidth="1"/>
    <col min="2053" max="2053" width="4.125" style="260" customWidth="1"/>
    <col min="2054" max="2054" width="12.375" style="260" customWidth="1"/>
    <col min="2055" max="2055" width="7.875" style="260" customWidth="1"/>
    <col min="2056" max="2056" width="7.375" style="260" customWidth="1"/>
    <col min="2057" max="2058" width="8.875" style="260" customWidth="1"/>
    <col min="2059" max="2059" width="8.5" style="260" customWidth="1"/>
    <col min="2060" max="2062" width="10" style="260" customWidth="1"/>
    <col min="2063" max="2065" width="8.875" style="260" customWidth="1"/>
    <col min="2066" max="2066" width="10.375" style="260" customWidth="1"/>
    <col min="2067" max="2304" width="9" style="260"/>
    <col min="2305" max="2305" width="4.875" style="260" customWidth="1"/>
    <col min="2306" max="2306" width="35.5" style="260" customWidth="1"/>
    <col min="2307" max="2307" width="9" style="260"/>
    <col min="2308" max="2308" width="5.625" style="260" customWidth="1"/>
    <col min="2309" max="2309" width="4.125" style="260" customWidth="1"/>
    <col min="2310" max="2310" width="12.375" style="260" customWidth="1"/>
    <col min="2311" max="2311" width="7.875" style="260" customWidth="1"/>
    <col min="2312" max="2312" width="7.375" style="260" customWidth="1"/>
    <col min="2313" max="2314" width="8.875" style="260" customWidth="1"/>
    <col min="2315" max="2315" width="8.5" style="260" customWidth="1"/>
    <col min="2316" max="2318" width="10" style="260" customWidth="1"/>
    <col min="2319" max="2321" width="8.875" style="260" customWidth="1"/>
    <col min="2322" max="2322" width="10.375" style="260" customWidth="1"/>
    <col min="2323" max="2560" width="9" style="260"/>
    <col min="2561" max="2561" width="4.875" style="260" customWidth="1"/>
    <col min="2562" max="2562" width="35.5" style="260" customWidth="1"/>
    <col min="2563" max="2563" width="9" style="260"/>
    <col min="2564" max="2564" width="5.625" style="260" customWidth="1"/>
    <col min="2565" max="2565" width="4.125" style="260" customWidth="1"/>
    <col min="2566" max="2566" width="12.375" style="260" customWidth="1"/>
    <col min="2567" max="2567" width="7.875" style="260" customWidth="1"/>
    <col min="2568" max="2568" width="7.375" style="260" customWidth="1"/>
    <col min="2569" max="2570" width="8.875" style="260" customWidth="1"/>
    <col min="2571" max="2571" width="8.5" style="260" customWidth="1"/>
    <col min="2572" max="2574" width="10" style="260" customWidth="1"/>
    <col min="2575" max="2577" width="8.875" style="260" customWidth="1"/>
    <col min="2578" max="2578" width="10.375" style="260" customWidth="1"/>
    <col min="2579" max="2816" width="9" style="260"/>
    <col min="2817" max="2817" width="4.875" style="260" customWidth="1"/>
    <col min="2818" max="2818" width="35.5" style="260" customWidth="1"/>
    <col min="2819" max="2819" width="9" style="260"/>
    <col min="2820" max="2820" width="5.625" style="260" customWidth="1"/>
    <col min="2821" max="2821" width="4.125" style="260" customWidth="1"/>
    <col min="2822" max="2822" width="12.375" style="260" customWidth="1"/>
    <col min="2823" max="2823" width="7.875" style="260" customWidth="1"/>
    <col min="2824" max="2824" width="7.375" style="260" customWidth="1"/>
    <col min="2825" max="2826" width="8.875" style="260" customWidth="1"/>
    <col min="2827" max="2827" width="8.5" style="260" customWidth="1"/>
    <col min="2828" max="2830" width="10" style="260" customWidth="1"/>
    <col min="2831" max="2833" width="8.875" style="260" customWidth="1"/>
    <col min="2834" max="2834" width="10.375" style="260" customWidth="1"/>
    <col min="2835" max="3072" width="9" style="260"/>
    <col min="3073" max="3073" width="4.875" style="260" customWidth="1"/>
    <col min="3074" max="3074" width="35.5" style="260" customWidth="1"/>
    <col min="3075" max="3075" width="9" style="260"/>
    <col min="3076" max="3076" width="5.625" style="260" customWidth="1"/>
    <col min="3077" max="3077" width="4.125" style="260" customWidth="1"/>
    <col min="3078" max="3078" width="12.375" style="260" customWidth="1"/>
    <col min="3079" max="3079" width="7.875" style="260" customWidth="1"/>
    <col min="3080" max="3080" width="7.375" style="260" customWidth="1"/>
    <col min="3081" max="3082" width="8.875" style="260" customWidth="1"/>
    <col min="3083" max="3083" width="8.5" style="260" customWidth="1"/>
    <col min="3084" max="3086" width="10" style="260" customWidth="1"/>
    <col min="3087" max="3089" width="8.875" style="260" customWidth="1"/>
    <col min="3090" max="3090" width="10.375" style="260" customWidth="1"/>
    <col min="3091" max="3328" width="9" style="260"/>
    <col min="3329" max="3329" width="4.875" style="260" customWidth="1"/>
    <col min="3330" max="3330" width="35.5" style="260" customWidth="1"/>
    <col min="3331" max="3331" width="9" style="260"/>
    <col min="3332" max="3332" width="5.625" style="260" customWidth="1"/>
    <col min="3333" max="3333" width="4.125" style="260" customWidth="1"/>
    <col min="3334" max="3334" width="12.375" style="260" customWidth="1"/>
    <col min="3335" max="3335" width="7.875" style="260" customWidth="1"/>
    <col min="3336" max="3336" width="7.375" style="260" customWidth="1"/>
    <col min="3337" max="3338" width="8.875" style="260" customWidth="1"/>
    <col min="3339" max="3339" width="8.5" style="260" customWidth="1"/>
    <col min="3340" max="3342" width="10" style="260" customWidth="1"/>
    <col min="3343" max="3345" width="8.875" style="260" customWidth="1"/>
    <col min="3346" max="3346" width="10.375" style="260" customWidth="1"/>
    <col min="3347" max="3584" width="9" style="260"/>
    <col min="3585" max="3585" width="4.875" style="260" customWidth="1"/>
    <col min="3586" max="3586" width="35.5" style="260" customWidth="1"/>
    <col min="3587" max="3587" width="9" style="260"/>
    <col min="3588" max="3588" width="5.625" style="260" customWidth="1"/>
    <col min="3589" max="3589" width="4.125" style="260" customWidth="1"/>
    <col min="3590" max="3590" width="12.375" style="260" customWidth="1"/>
    <col min="3591" max="3591" width="7.875" style="260" customWidth="1"/>
    <col min="3592" max="3592" width="7.375" style="260" customWidth="1"/>
    <col min="3593" max="3594" width="8.875" style="260" customWidth="1"/>
    <col min="3595" max="3595" width="8.5" style="260" customWidth="1"/>
    <col min="3596" max="3598" width="10" style="260" customWidth="1"/>
    <col min="3599" max="3601" width="8.875" style="260" customWidth="1"/>
    <col min="3602" max="3602" width="10.375" style="260" customWidth="1"/>
    <col min="3603" max="3840" width="9" style="260"/>
    <col min="3841" max="3841" width="4.875" style="260" customWidth="1"/>
    <col min="3842" max="3842" width="35.5" style="260" customWidth="1"/>
    <col min="3843" max="3843" width="9" style="260"/>
    <col min="3844" max="3844" width="5.625" style="260" customWidth="1"/>
    <col min="3845" max="3845" width="4.125" style="260" customWidth="1"/>
    <col min="3846" max="3846" width="12.375" style="260" customWidth="1"/>
    <col min="3847" max="3847" width="7.875" style="260" customWidth="1"/>
    <col min="3848" max="3848" width="7.375" style="260" customWidth="1"/>
    <col min="3849" max="3850" width="8.875" style="260" customWidth="1"/>
    <col min="3851" max="3851" width="8.5" style="260" customWidth="1"/>
    <col min="3852" max="3854" width="10" style="260" customWidth="1"/>
    <col min="3855" max="3857" width="8.875" style="260" customWidth="1"/>
    <col min="3858" max="3858" width="10.375" style="260" customWidth="1"/>
    <col min="3859" max="4096" width="9" style="260"/>
    <col min="4097" max="4097" width="4.875" style="260" customWidth="1"/>
    <col min="4098" max="4098" width="35.5" style="260" customWidth="1"/>
    <col min="4099" max="4099" width="9" style="260"/>
    <col min="4100" max="4100" width="5.625" style="260" customWidth="1"/>
    <col min="4101" max="4101" width="4.125" style="260" customWidth="1"/>
    <col min="4102" max="4102" width="12.375" style="260" customWidth="1"/>
    <col min="4103" max="4103" width="7.875" style="260" customWidth="1"/>
    <col min="4104" max="4104" width="7.375" style="260" customWidth="1"/>
    <col min="4105" max="4106" width="8.875" style="260" customWidth="1"/>
    <col min="4107" max="4107" width="8.5" style="260" customWidth="1"/>
    <col min="4108" max="4110" width="10" style="260" customWidth="1"/>
    <col min="4111" max="4113" width="8.875" style="260" customWidth="1"/>
    <col min="4114" max="4114" width="10.375" style="260" customWidth="1"/>
    <col min="4115" max="4352" width="9" style="260"/>
    <col min="4353" max="4353" width="4.875" style="260" customWidth="1"/>
    <col min="4354" max="4354" width="35.5" style="260" customWidth="1"/>
    <col min="4355" max="4355" width="9" style="260"/>
    <col min="4356" max="4356" width="5.625" style="260" customWidth="1"/>
    <col min="4357" max="4357" width="4.125" style="260" customWidth="1"/>
    <col min="4358" max="4358" width="12.375" style="260" customWidth="1"/>
    <col min="4359" max="4359" width="7.875" style="260" customWidth="1"/>
    <col min="4360" max="4360" width="7.375" style="260" customWidth="1"/>
    <col min="4361" max="4362" width="8.875" style="260" customWidth="1"/>
    <col min="4363" max="4363" width="8.5" style="260" customWidth="1"/>
    <col min="4364" max="4366" width="10" style="260" customWidth="1"/>
    <col min="4367" max="4369" width="8.875" style="260" customWidth="1"/>
    <col min="4370" max="4370" width="10.375" style="260" customWidth="1"/>
    <col min="4371" max="4608" width="9" style="260"/>
    <col min="4609" max="4609" width="4.875" style="260" customWidth="1"/>
    <col min="4610" max="4610" width="35.5" style="260" customWidth="1"/>
    <col min="4611" max="4611" width="9" style="260"/>
    <col min="4612" max="4612" width="5.625" style="260" customWidth="1"/>
    <col min="4613" max="4613" width="4.125" style="260" customWidth="1"/>
    <col min="4614" max="4614" width="12.375" style="260" customWidth="1"/>
    <col min="4615" max="4615" width="7.875" style="260" customWidth="1"/>
    <col min="4616" max="4616" width="7.375" style="260" customWidth="1"/>
    <col min="4617" max="4618" width="8.875" style="260" customWidth="1"/>
    <col min="4619" max="4619" width="8.5" style="260" customWidth="1"/>
    <col min="4620" max="4622" width="10" style="260" customWidth="1"/>
    <col min="4623" max="4625" width="8.875" style="260" customWidth="1"/>
    <col min="4626" max="4626" width="10.375" style="260" customWidth="1"/>
    <col min="4627" max="4864" width="9" style="260"/>
    <col min="4865" max="4865" width="4.875" style="260" customWidth="1"/>
    <col min="4866" max="4866" width="35.5" style="260" customWidth="1"/>
    <col min="4867" max="4867" width="9" style="260"/>
    <col min="4868" max="4868" width="5.625" style="260" customWidth="1"/>
    <col min="4869" max="4869" width="4.125" style="260" customWidth="1"/>
    <col min="4870" max="4870" width="12.375" style="260" customWidth="1"/>
    <col min="4871" max="4871" width="7.875" style="260" customWidth="1"/>
    <col min="4872" max="4872" width="7.375" style="260" customWidth="1"/>
    <col min="4873" max="4874" width="8.875" style="260" customWidth="1"/>
    <col min="4875" max="4875" width="8.5" style="260" customWidth="1"/>
    <col min="4876" max="4878" width="10" style="260" customWidth="1"/>
    <col min="4879" max="4881" width="8.875" style="260" customWidth="1"/>
    <col min="4882" max="4882" width="10.375" style="260" customWidth="1"/>
    <col min="4883" max="5120" width="9" style="260"/>
    <col min="5121" max="5121" width="4.875" style="260" customWidth="1"/>
    <col min="5122" max="5122" width="35.5" style="260" customWidth="1"/>
    <col min="5123" max="5123" width="9" style="260"/>
    <col min="5124" max="5124" width="5.625" style="260" customWidth="1"/>
    <col min="5125" max="5125" width="4.125" style="260" customWidth="1"/>
    <col min="5126" max="5126" width="12.375" style="260" customWidth="1"/>
    <col min="5127" max="5127" width="7.875" style="260" customWidth="1"/>
    <col min="5128" max="5128" width="7.375" style="260" customWidth="1"/>
    <col min="5129" max="5130" width="8.875" style="260" customWidth="1"/>
    <col min="5131" max="5131" width="8.5" style="260" customWidth="1"/>
    <col min="5132" max="5134" width="10" style="260" customWidth="1"/>
    <col min="5135" max="5137" width="8.875" style="260" customWidth="1"/>
    <col min="5138" max="5138" width="10.375" style="260" customWidth="1"/>
    <col min="5139" max="5376" width="9" style="260"/>
    <col min="5377" max="5377" width="4.875" style="260" customWidth="1"/>
    <col min="5378" max="5378" width="35.5" style="260" customWidth="1"/>
    <col min="5379" max="5379" width="9" style="260"/>
    <col min="5380" max="5380" width="5.625" style="260" customWidth="1"/>
    <col min="5381" max="5381" width="4.125" style="260" customWidth="1"/>
    <col min="5382" max="5382" width="12.375" style="260" customWidth="1"/>
    <col min="5383" max="5383" width="7.875" style="260" customWidth="1"/>
    <col min="5384" max="5384" width="7.375" style="260" customWidth="1"/>
    <col min="5385" max="5386" width="8.875" style="260" customWidth="1"/>
    <col min="5387" max="5387" width="8.5" style="260" customWidth="1"/>
    <col min="5388" max="5390" width="10" style="260" customWidth="1"/>
    <col min="5391" max="5393" width="8.875" style="260" customWidth="1"/>
    <col min="5394" max="5394" width="10.375" style="260" customWidth="1"/>
    <col min="5395" max="5632" width="9" style="260"/>
    <col min="5633" max="5633" width="4.875" style="260" customWidth="1"/>
    <col min="5634" max="5634" width="35.5" style="260" customWidth="1"/>
    <col min="5635" max="5635" width="9" style="260"/>
    <col min="5636" max="5636" width="5.625" style="260" customWidth="1"/>
    <col min="5637" max="5637" width="4.125" style="260" customWidth="1"/>
    <col min="5638" max="5638" width="12.375" style="260" customWidth="1"/>
    <col min="5639" max="5639" width="7.875" style="260" customWidth="1"/>
    <col min="5640" max="5640" width="7.375" style="260" customWidth="1"/>
    <col min="5641" max="5642" width="8.875" style="260" customWidth="1"/>
    <col min="5643" max="5643" width="8.5" style="260" customWidth="1"/>
    <col min="5644" max="5646" width="10" style="260" customWidth="1"/>
    <col min="5647" max="5649" width="8.875" style="260" customWidth="1"/>
    <col min="5650" max="5650" width="10.375" style="260" customWidth="1"/>
    <col min="5651" max="5888" width="9" style="260"/>
    <col min="5889" max="5889" width="4.875" style="260" customWidth="1"/>
    <col min="5890" max="5890" width="35.5" style="260" customWidth="1"/>
    <col min="5891" max="5891" width="9" style="260"/>
    <col min="5892" max="5892" width="5.625" style="260" customWidth="1"/>
    <col min="5893" max="5893" width="4.125" style="260" customWidth="1"/>
    <col min="5894" max="5894" width="12.375" style="260" customWidth="1"/>
    <col min="5895" max="5895" width="7.875" style="260" customWidth="1"/>
    <col min="5896" max="5896" width="7.375" style="260" customWidth="1"/>
    <col min="5897" max="5898" width="8.875" style="260" customWidth="1"/>
    <col min="5899" max="5899" width="8.5" style="260" customWidth="1"/>
    <col min="5900" max="5902" width="10" style="260" customWidth="1"/>
    <col min="5903" max="5905" width="8.875" style="260" customWidth="1"/>
    <col min="5906" max="5906" width="10.375" style="260" customWidth="1"/>
    <col min="5907" max="6144" width="9" style="260"/>
    <col min="6145" max="6145" width="4.875" style="260" customWidth="1"/>
    <col min="6146" max="6146" width="35.5" style="260" customWidth="1"/>
    <col min="6147" max="6147" width="9" style="260"/>
    <col min="6148" max="6148" width="5.625" style="260" customWidth="1"/>
    <col min="6149" max="6149" width="4.125" style="260" customWidth="1"/>
    <col min="6150" max="6150" width="12.375" style="260" customWidth="1"/>
    <col min="6151" max="6151" width="7.875" style="260" customWidth="1"/>
    <col min="6152" max="6152" width="7.375" style="260" customWidth="1"/>
    <col min="6153" max="6154" width="8.875" style="260" customWidth="1"/>
    <col min="6155" max="6155" width="8.5" style="260" customWidth="1"/>
    <col min="6156" max="6158" width="10" style="260" customWidth="1"/>
    <col min="6159" max="6161" width="8.875" style="260" customWidth="1"/>
    <col min="6162" max="6162" width="10.375" style="260" customWidth="1"/>
    <col min="6163" max="6400" width="9" style="260"/>
    <col min="6401" max="6401" width="4.875" style="260" customWidth="1"/>
    <col min="6402" max="6402" width="35.5" style="260" customWidth="1"/>
    <col min="6403" max="6403" width="9" style="260"/>
    <col min="6404" max="6404" width="5.625" style="260" customWidth="1"/>
    <col min="6405" max="6405" width="4.125" style="260" customWidth="1"/>
    <col min="6406" max="6406" width="12.375" style="260" customWidth="1"/>
    <col min="6407" max="6407" width="7.875" style="260" customWidth="1"/>
    <col min="6408" max="6408" width="7.375" style="260" customWidth="1"/>
    <col min="6409" max="6410" width="8.875" style="260" customWidth="1"/>
    <col min="6411" max="6411" width="8.5" style="260" customWidth="1"/>
    <col min="6412" max="6414" width="10" style="260" customWidth="1"/>
    <col min="6415" max="6417" width="8.875" style="260" customWidth="1"/>
    <col min="6418" max="6418" width="10.375" style="260" customWidth="1"/>
    <col min="6419" max="6656" width="9" style="260"/>
    <col min="6657" max="6657" width="4.875" style="260" customWidth="1"/>
    <col min="6658" max="6658" width="35.5" style="260" customWidth="1"/>
    <col min="6659" max="6659" width="9" style="260"/>
    <col min="6660" max="6660" width="5.625" style="260" customWidth="1"/>
    <col min="6661" max="6661" width="4.125" style="260" customWidth="1"/>
    <col min="6662" max="6662" width="12.375" style="260" customWidth="1"/>
    <col min="6663" max="6663" width="7.875" style="260" customWidth="1"/>
    <col min="6664" max="6664" width="7.375" style="260" customWidth="1"/>
    <col min="6665" max="6666" width="8.875" style="260" customWidth="1"/>
    <col min="6667" max="6667" width="8.5" style="260" customWidth="1"/>
    <col min="6668" max="6670" width="10" style="260" customWidth="1"/>
    <col min="6671" max="6673" width="8.875" style="260" customWidth="1"/>
    <col min="6674" max="6674" width="10.375" style="260" customWidth="1"/>
    <col min="6675" max="6912" width="9" style="260"/>
    <col min="6913" max="6913" width="4.875" style="260" customWidth="1"/>
    <col min="6914" max="6914" width="35.5" style="260" customWidth="1"/>
    <col min="6915" max="6915" width="9" style="260"/>
    <col min="6916" max="6916" width="5.625" style="260" customWidth="1"/>
    <col min="6917" max="6917" width="4.125" style="260" customWidth="1"/>
    <col min="6918" max="6918" width="12.375" style="260" customWidth="1"/>
    <col min="6919" max="6919" width="7.875" style="260" customWidth="1"/>
    <col min="6920" max="6920" width="7.375" style="260" customWidth="1"/>
    <col min="6921" max="6922" width="8.875" style="260" customWidth="1"/>
    <col min="6923" max="6923" width="8.5" style="260" customWidth="1"/>
    <col min="6924" max="6926" width="10" style="260" customWidth="1"/>
    <col min="6927" max="6929" width="8.875" style="260" customWidth="1"/>
    <col min="6930" max="6930" width="10.375" style="260" customWidth="1"/>
    <col min="6931" max="7168" width="9" style="260"/>
    <col min="7169" max="7169" width="4.875" style="260" customWidth="1"/>
    <col min="7170" max="7170" width="35.5" style="260" customWidth="1"/>
    <col min="7171" max="7171" width="9" style="260"/>
    <col min="7172" max="7172" width="5.625" style="260" customWidth="1"/>
    <col min="7173" max="7173" width="4.125" style="260" customWidth="1"/>
    <col min="7174" max="7174" width="12.375" style="260" customWidth="1"/>
    <col min="7175" max="7175" width="7.875" style="260" customWidth="1"/>
    <col min="7176" max="7176" width="7.375" style="260" customWidth="1"/>
    <col min="7177" max="7178" width="8.875" style="260" customWidth="1"/>
    <col min="7179" max="7179" width="8.5" style="260" customWidth="1"/>
    <col min="7180" max="7182" width="10" style="260" customWidth="1"/>
    <col min="7183" max="7185" width="8.875" style="260" customWidth="1"/>
    <col min="7186" max="7186" width="10.375" style="260" customWidth="1"/>
    <col min="7187" max="7424" width="9" style="260"/>
    <col min="7425" max="7425" width="4.875" style="260" customWidth="1"/>
    <col min="7426" max="7426" width="35.5" style="260" customWidth="1"/>
    <col min="7427" max="7427" width="9" style="260"/>
    <col min="7428" max="7428" width="5.625" style="260" customWidth="1"/>
    <col min="7429" max="7429" width="4.125" style="260" customWidth="1"/>
    <col min="7430" max="7430" width="12.375" style="260" customWidth="1"/>
    <col min="7431" max="7431" width="7.875" style="260" customWidth="1"/>
    <col min="7432" max="7432" width="7.375" style="260" customWidth="1"/>
    <col min="7433" max="7434" width="8.875" style="260" customWidth="1"/>
    <col min="7435" max="7435" width="8.5" style="260" customWidth="1"/>
    <col min="7436" max="7438" width="10" style="260" customWidth="1"/>
    <col min="7439" max="7441" width="8.875" style="260" customWidth="1"/>
    <col min="7442" max="7442" width="10.375" style="260" customWidth="1"/>
    <col min="7443" max="7680" width="9" style="260"/>
    <col min="7681" max="7681" width="4.875" style="260" customWidth="1"/>
    <col min="7682" max="7682" width="35.5" style="260" customWidth="1"/>
    <col min="7683" max="7683" width="9" style="260"/>
    <col min="7684" max="7684" width="5.625" style="260" customWidth="1"/>
    <col min="7685" max="7685" width="4.125" style="260" customWidth="1"/>
    <col min="7686" max="7686" width="12.375" style="260" customWidth="1"/>
    <col min="7687" max="7687" width="7.875" style="260" customWidth="1"/>
    <col min="7688" max="7688" width="7.375" style="260" customWidth="1"/>
    <col min="7689" max="7690" width="8.875" style="260" customWidth="1"/>
    <col min="7691" max="7691" width="8.5" style="260" customWidth="1"/>
    <col min="7692" max="7694" width="10" style="260" customWidth="1"/>
    <col min="7695" max="7697" width="8.875" style="260" customWidth="1"/>
    <col min="7698" max="7698" width="10.375" style="260" customWidth="1"/>
    <col min="7699" max="7936" width="9" style="260"/>
    <col min="7937" max="7937" width="4.875" style="260" customWidth="1"/>
    <col min="7938" max="7938" width="35.5" style="260" customWidth="1"/>
    <col min="7939" max="7939" width="9" style="260"/>
    <col min="7940" max="7940" width="5.625" style="260" customWidth="1"/>
    <col min="7941" max="7941" width="4.125" style="260" customWidth="1"/>
    <col min="7942" max="7942" width="12.375" style="260" customWidth="1"/>
    <col min="7943" max="7943" width="7.875" style="260" customWidth="1"/>
    <col min="7944" max="7944" width="7.375" style="260" customWidth="1"/>
    <col min="7945" max="7946" width="8.875" style="260" customWidth="1"/>
    <col min="7947" max="7947" width="8.5" style="260" customWidth="1"/>
    <col min="7948" max="7950" width="10" style="260" customWidth="1"/>
    <col min="7951" max="7953" width="8.875" style="260" customWidth="1"/>
    <col min="7954" max="7954" width="10.375" style="260" customWidth="1"/>
    <col min="7955" max="8192" width="9" style="260"/>
    <col min="8193" max="8193" width="4.875" style="260" customWidth="1"/>
    <col min="8194" max="8194" width="35.5" style="260" customWidth="1"/>
    <col min="8195" max="8195" width="9" style="260"/>
    <col min="8196" max="8196" width="5.625" style="260" customWidth="1"/>
    <col min="8197" max="8197" width="4.125" style="260" customWidth="1"/>
    <col min="8198" max="8198" width="12.375" style="260" customWidth="1"/>
    <col min="8199" max="8199" width="7.875" style="260" customWidth="1"/>
    <col min="8200" max="8200" width="7.375" style="260" customWidth="1"/>
    <col min="8201" max="8202" width="8.875" style="260" customWidth="1"/>
    <col min="8203" max="8203" width="8.5" style="260" customWidth="1"/>
    <col min="8204" max="8206" width="10" style="260" customWidth="1"/>
    <col min="8207" max="8209" width="8.875" style="260" customWidth="1"/>
    <col min="8210" max="8210" width="10.375" style="260" customWidth="1"/>
    <col min="8211" max="8448" width="9" style="260"/>
    <col min="8449" max="8449" width="4.875" style="260" customWidth="1"/>
    <col min="8450" max="8450" width="35.5" style="260" customWidth="1"/>
    <col min="8451" max="8451" width="9" style="260"/>
    <col min="8452" max="8452" width="5.625" style="260" customWidth="1"/>
    <col min="8453" max="8453" width="4.125" style="260" customWidth="1"/>
    <col min="8454" max="8454" width="12.375" style="260" customWidth="1"/>
    <col min="8455" max="8455" width="7.875" style="260" customWidth="1"/>
    <col min="8456" max="8456" width="7.375" style="260" customWidth="1"/>
    <col min="8457" max="8458" width="8.875" style="260" customWidth="1"/>
    <col min="8459" max="8459" width="8.5" style="260" customWidth="1"/>
    <col min="8460" max="8462" width="10" style="260" customWidth="1"/>
    <col min="8463" max="8465" width="8.875" style="260" customWidth="1"/>
    <col min="8466" max="8466" width="10.375" style="260" customWidth="1"/>
    <col min="8467" max="8704" width="9" style="260"/>
    <col min="8705" max="8705" width="4.875" style="260" customWidth="1"/>
    <col min="8706" max="8706" width="35.5" style="260" customWidth="1"/>
    <col min="8707" max="8707" width="9" style="260"/>
    <col min="8708" max="8708" width="5.625" style="260" customWidth="1"/>
    <col min="8709" max="8709" width="4.125" style="260" customWidth="1"/>
    <col min="8710" max="8710" width="12.375" style="260" customWidth="1"/>
    <col min="8711" max="8711" width="7.875" style="260" customWidth="1"/>
    <col min="8712" max="8712" width="7.375" style="260" customWidth="1"/>
    <col min="8713" max="8714" width="8.875" style="260" customWidth="1"/>
    <col min="8715" max="8715" width="8.5" style="260" customWidth="1"/>
    <col min="8716" max="8718" width="10" style="260" customWidth="1"/>
    <col min="8719" max="8721" width="8.875" style="260" customWidth="1"/>
    <col min="8722" max="8722" width="10.375" style="260" customWidth="1"/>
    <col min="8723" max="8960" width="9" style="260"/>
    <col min="8961" max="8961" width="4.875" style="260" customWidth="1"/>
    <col min="8962" max="8962" width="35.5" style="260" customWidth="1"/>
    <col min="8963" max="8963" width="9" style="260"/>
    <col min="8964" max="8964" width="5.625" style="260" customWidth="1"/>
    <col min="8965" max="8965" width="4.125" style="260" customWidth="1"/>
    <col min="8966" max="8966" width="12.375" style="260" customWidth="1"/>
    <col min="8967" max="8967" width="7.875" style="260" customWidth="1"/>
    <col min="8968" max="8968" width="7.375" style="260" customWidth="1"/>
    <col min="8969" max="8970" width="8.875" style="260" customWidth="1"/>
    <col min="8971" max="8971" width="8.5" style="260" customWidth="1"/>
    <col min="8972" max="8974" width="10" style="260" customWidth="1"/>
    <col min="8975" max="8977" width="8.875" style="260" customWidth="1"/>
    <col min="8978" max="8978" width="10.375" style="260" customWidth="1"/>
    <col min="8979" max="9216" width="9" style="260"/>
    <col min="9217" max="9217" width="4.875" style="260" customWidth="1"/>
    <col min="9218" max="9218" width="35.5" style="260" customWidth="1"/>
    <col min="9219" max="9219" width="9" style="260"/>
    <col min="9220" max="9220" width="5.625" style="260" customWidth="1"/>
    <col min="9221" max="9221" width="4.125" style="260" customWidth="1"/>
    <col min="9222" max="9222" width="12.375" style="260" customWidth="1"/>
    <col min="9223" max="9223" width="7.875" style="260" customWidth="1"/>
    <col min="9224" max="9224" width="7.375" style="260" customWidth="1"/>
    <col min="9225" max="9226" width="8.875" style="260" customWidth="1"/>
    <col min="9227" max="9227" width="8.5" style="260" customWidth="1"/>
    <col min="9228" max="9230" width="10" style="260" customWidth="1"/>
    <col min="9231" max="9233" width="8.875" style="260" customWidth="1"/>
    <col min="9234" max="9234" width="10.375" style="260" customWidth="1"/>
    <col min="9235" max="9472" width="9" style="260"/>
    <col min="9473" max="9473" width="4.875" style="260" customWidth="1"/>
    <col min="9474" max="9474" width="35.5" style="260" customWidth="1"/>
    <col min="9475" max="9475" width="9" style="260"/>
    <col min="9476" max="9476" width="5.625" style="260" customWidth="1"/>
    <col min="9477" max="9477" width="4.125" style="260" customWidth="1"/>
    <col min="9478" max="9478" width="12.375" style="260" customWidth="1"/>
    <col min="9479" max="9479" width="7.875" style="260" customWidth="1"/>
    <col min="9480" max="9480" width="7.375" style="260" customWidth="1"/>
    <col min="9481" max="9482" width="8.875" style="260" customWidth="1"/>
    <col min="9483" max="9483" width="8.5" style="260" customWidth="1"/>
    <col min="9484" max="9486" width="10" style="260" customWidth="1"/>
    <col min="9487" max="9489" width="8.875" style="260" customWidth="1"/>
    <col min="9490" max="9490" width="10.375" style="260" customWidth="1"/>
    <col min="9491" max="9728" width="9" style="260"/>
    <col min="9729" max="9729" width="4.875" style="260" customWidth="1"/>
    <col min="9730" max="9730" width="35.5" style="260" customWidth="1"/>
    <col min="9731" max="9731" width="9" style="260"/>
    <col min="9732" max="9732" width="5.625" style="260" customWidth="1"/>
    <col min="9733" max="9733" width="4.125" style="260" customWidth="1"/>
    <col min="9734" max="9734" width="12.375" style="260" customWidth="1"/>
    <col min="9735" max="9735" width="7.875" style="260" customWidth="1"/>
    <col min="9736" max="9736" width="7.375" style="260" customWidth="1"/>
    <col min="9737" max="9738" width="8.875" style="260" customWidth="1"/>
    <col min="9739" max="9739" width="8.5" style="260" customWidth="1"/>
    <col min="9740" max="9742" width="10" style="260" customWidth="1"/>
    <col min="9743" max="9745" width="8.875" style="260" customWidth="1"/>
    <col min="9746" max="9746" width="10.375" style="260" customWidth="1"/>
    <col min="9747" max="9984" width="9" style="260"/>
    <col min="9985" max="9985" width="4.875" style="260" customWidth="1"/>
    <col min="9986" max="9986" width="35.5" style="260" customWidth="1"/>
    <col min="9987" max="9987" width="9" style="260"/>
    <col min="9988" max="9988" width="5.625" style="260" customWidth="1"/>
    <col min="9989" max="9989" width="4.125" style="260" customWidth="1"/>
    <col min="9990" max="9990" width="12.375" style="260" customWidth="1"/>
    <col min="9991" max="9991" width="7.875" style="260" customWidth="1"/>
    <col min="9992" max="9992" width="7.375" style="260" customWidth="1"/>
    <col min="9993" max="9994" width="8.875" style="260" customWidth="1"/>
    <col min="9995" max="9995" width="8.5" style="260" customWidth="1"/>
    <col min="9996" max="9998" width="10" style="260" customWidth="1"/>
    <col min="9999" max="10001" width="8.875" style="260" customWidth="1"/>
    <col min="10002" max="10002" width="10.375" style="260" customWidth="1"/>
    <col min="10003" max="10240" width="9" style="260"/>
    <col min="10241" max="10241" width="4.875" style="260" customWidth="1"/>
    <col min="10242" max="10242" width="35.5" style="260" customWidth="1"/>
    <col min="10243" max="10243" width="9" style="260"/>
    <col min="10244" max="10244" width="5.625" style="260" customWidth="1"/>
    <col min="10245" max="10245" width="4.125" style="260" customWidth="1"/>
    <col min="10246" max="10246" width="12.375" style="260" customWidth="1"/>
    <col min="10247" max="10247" width="7.875" style="260" customWidth="1"/>
    <col min="10248" max="10248" width="7.375" style="260" customWidth="1"/>
    <col min="10249" max="10250" width="8.875" style="260" customWidth="1"/>
    <col min="10251" max="10251" width="8.5" style="260" customWidth="1"/>
    <col min="10252" max="10254" width="10" style="260" customWidth="1"/>
    <col min="10255" max="10257" width="8.875" style="260" customWidth="1"/>
    <col min="10258" max="10258" width="10.375" style="260" customWidth="1"/>
    <col min="10259" max="10496" width="9" style="260"/>
    <col min="10497" max="10497" width="4.875" style="260" customWidth="1"/>
    <col min="10498" max="10498" width="35.5" style="260" customWidth="1"/>
    <col min="10499" max="10499" width="9" style="260"/>
    <col min="10500" max="10500" width="5.625" style="260" customWidth="1"/>
    <col min="10501" max="10501" width="4.125" style="260" customWidth="1"/>
    <col min="10502" max="10502" width="12.375" style="260" customWidth="1"/>
    <col min="10503" max="10503" width="7.875" style="260" customWidth="1"/>
    <col min="10504" max="10504" width="7.375" style="260" customWidth="1"/>
    <col min="10505" max="10506" width="8.875" style="260" customWidth="1"/>
    <col min="10507" max="10507" width="8.5" style="260" customWidth="1"/>
    <col min="10508" max="10510" width="10" style="260" customWidth="1"/>
    <col min="10511" max="10513" width="8.875" style="260" customWidth="1"/>
    <col min="10514" max="10514" width="10.375" style="260" customWidth="1"/>
    <col min="10515" max="10752" width="9" style="260"/>
    <col min="10753" max="10753" width="4.875" style="260" customWidth="1"/>
    <col min="10754" max="10754" width="35.5" style="260" customWidth="1"/>
    <col min="10755" max="10755" width="9" style="260"/>
    <col min="10756" max="10756" width="5.625" style="260" customWidth="1"/>
    <col min="10757" max="10757" width="4.125" style="260" customWidth="1"/>
    <col min="10758" max="10758" width="12.375" style="260" customWidth="1"/>
    <col min="10759" max="10759" width="7.875" style="260" customWidth="1"/>
    <col min="10760" max="10760" width="7.375" style="260" customWidth="1"/>
    <col min="10761" max="10762" width="8.875" style="260" customWidth="1"/>
    <col min="10763" max="10763" width="8.5" style="260" customWidth="1"/>
    <col min="10764" max="10766" width="10" style="260" customWidth="1"/>
    <col min="10767" max="10769" width="8.875" style="260" customWidth="1"/>
    <col min="10770" max="10770" width="10.375" style="260" customWidth="1"/>
    <col min="10771" max="11008" width="9" style="260"/>
    <col min="11009" max="11009" width="4.875" style="260" customWidth="1"/>
    <col min="11010" max="11010" width="35.5" style="260" customWidth="1"/>
    <col min="11011" max="11011" width="9" style="260"/>
    <col min="11012" max="11012" width="5.625" style="260" customWidth="1"/>
    <col min="11013" max="11013" width="4.125" style="260" customWidth="1"/>
    <col min="11014" max="11014" width="12.375" style="260" customWidth="1"/>
    <col min="11015" max="11015" width="7.875" style="260" customWidth="1"/>
    <col min="11016" max="11016" width="7.375" style="260" customWidth="1"/>
    <col min="11017" max="11018" width="8.875" style="260" customWidth="1"/>
    <col min="11019" max="11019" width="8.5" style="260" customWidth="1"/>
    <col min="11020" max="11022" width="10" style="260" customWidth="1"/>
    <col min="11023" max="11025" width="8.875" style="260" customWidth="1"/>
    <col min="11026" max="11026" width="10.375" style="260" customWidth="1"/>
    <col min="11027" max="11264" width="9" style="260"/>
    <col min="11265" max="11265" width="4.875" style="260" customWidth="1"/>
    <col min="11266" max="11266" width="35.5" style="260" customWidth="1"/>
    <col min="11267" max="11267" width="9" style="260"/>
    <col min="11268" max="11268" width="5.625" style="260" customWidth="1"/>
    <col min="11269" max="11269" width="4.125" style="260" customWidth="1"/>
    <col min="11270" max="11270" width="12.375" style="260" customWidth="1"/>
    <col min="11271" max="11271" width="7.875" style="260" customWidth="1"/>
    <col min="11272" max="11272" width="7.375" style="260" customWidth="1"/>
    <col min="11273" max="11274" width="8.875" style="260" customWidth="1"/>
    <col min="11275" max="11275" width="8.5" style="260" customWidth="1"/>
    <col min="11276" max="11278" width="10" style="260" customWidth="1"/>
    <col min="11279" max="11281" width="8.875" style="260" customWidth="1"/>
    <col min="11282" max="11282" width="10.375" style="260" customWidth="1"/>
    <col min="11283" max="11520" width="9" style="260"/>
    <col min="11521" max="11521" width="4.875" style="260" customWidth="1"/>
    <col min="11522" max="11522" width="35.5" style="260" customWidth="1"/>
    <col min="11523" max="11523" width="9" style="260"/>
    <col min="11524" max="11524" width="5.625" style="260" customWidth="1"/>
    <col min="11525" max="11525" width="4.125" style="260" customWidth="1"/>
    <col min="11526" max="11526" width="12.375" style="260" customWidth="1"/>
    <col min="11527" max="11527" width="7.875" style="260" customWidth="1"/>
    <col min="11528" max="11528" width="7.375" style="260" customWidth="1"/>
    <col min="11529" max="11530" width="8.875" style="260" customWidth="1"/>
    <col min="11531" max="11531" width="8.5" style="260" customWidth="1"/>
    <col min="11532" max="11534" width="10" style="260" customWidth="1"/>
    <col min="11535" max="11537" width="8.875" style="260" customWidth="1"/>
    <col min="11538" max="11538" width="10.375" style="260" customWidth="1"/>
    <col min="11539" max="11776" width="9" style="260"/>
    <col min="11777" max="11777" width="4.875" style="260" customWidth="1"/>
    <col min="11778" max="11778" width="35.5" style="260" customWidth="1"/>
    <col min="11779" max="11779" width="9" style="260"/>
    <col min="11780" max="11780" width="5.625" style="260" customWidth="1"/>
    <col min="11781" max="11781" width="4.125" style="260" customWidth="1"/>
    <col min="11782" max="11782" width="12.375" style="260" customWidth="1"/>
    <col min="11783" max="11783" width="7.875" style="260" customWidth="1"/>
    <col min="11784" max="11784" width="7.375" style="260" customWidth="1"/>
    <col min="11785" max="11786" width="8.875" style="260" customWidth="1"/>
    <col min="11787" max="11787" width="8.5" style="260" customWidth="1"/>
    <col min="11788" max="11790" width="10" style="260" customWidth="1"/>
    <col min="11791" max="11793" width="8.875" style="260" customWidth="1"/>
    <col min="11794" max="11794" width="10.375" style="260" customWidth="1"/>
    <col min="11795" max="12032" width="9" style="260"/>
    <col min="12033" max="12033" width="4.875" style="260" customWidth="1"/>
    <col min="12034" max="12034" width="35.5" style="260" customWidth="1"/>
    <col min="12035" max="12035" width="9" style="260"/>
    <col min="12036" max="12036" width="5.625" style="260" customWidth="1"/>
    <col min="12037" max="12037" width="4.125" style="260" customWidth="1"/>
    <col min="12038" max="12038" width="12.375" style="260" customWidth="1"/>
    <col min="12039" max="12039" width="7.875" style="260" customWidth="1"/>
    <col min="12040" max="12040" width="7.375" style="260" customWidth="1"/>
    <col min="12041" max="12042" width="8.875" style="260" customWidth="1"/>
    <col min="12043" max="12043" width="8.5" style="260" customWidth="1"/>
    <col min="12044" max="12046" width="10" style="260" customWidth="1"/>
    <col min="12047" max="12049" width="8.875" style="260" customWidth="1"/>
    <col min="12050" max="12050" width="10.375" style="260" customWidth="1"/>
    <col min="12051" max="12288" width="9" style="260"/>
    <col min="12289" max="12289" width="4.875" style="260" customWidth="1"/>
    <col min="12290" max="12290" width="35.5" style="260" customWidth="1"/>
    <col min="12291" max="12291" width="9" style="260"/>
    <col min="12292" max="12292" width="5.625" style="260" customWidth="1"/>
    <col min="12293" max="12293" width="4.125" style="260" customWidth="1"/>
    <col min="12294" max="12294" width="12.375" style="260" customWidth="1"/>
    <col min="12295" max="12295" width="7.875" style="260" customWidth="1"/>
    <col min="12296" max="12296" width="7.375" style="260" customWidth="1"/>
    <col min="12297" max="12298" width="8.875" style="260" customWidth="1"/>
    <col min="12299" max="12299" width="8.5" style="260" customWidth="1"/>
    <col min="12300" max="12302" width="10" style="260" customWidth="1"/>
    <col min="12303" max="12305" width="8.875" style="260" customWidth="1"/>
    <col min="12306" max="12306" width="10.375" style="260" customWidth="1"/>
    <col min="12307" max="12544" width="9" style="260"/>
    <col min="12545" max="12545" width="4.875" style="260" customWidth="1"/>
    <col min="12546" max="12546" width="35.5" style="260" customWidth="1"/>
    <col min="12547" max="12547" width="9" style="260"/>
    <col min="12548" max="12548" width="5.625" style="260" customWidth="1"/>
    <col min="12549" max="12549" width="4.125" style="260" customWidth="1"/>
    <col min="12550" max="12550" width="12.375" style="260" customWidth="1"/>
    <col min="12551" max="12551" width="7.875" style="260" customWidth="1"/>
    <col min="12552" max="12552" width="7.375" style="260" customWidth="1"/>
    <col min="12553" max="12554" width="8.875" style="260" customWidth="1"/>
    <col min="12555" max="12555" width="8.5" style="260" customWidth="1"/>
    <col min="12556" max="12558" width="10" style="260" customWidth="1"/>
    <col min="12559" max="12561" width="8.875" style="260" customWidth="1"/>
    <col min="12562" max="12562" width="10.375" style="260" customWidth="1"/>
    <col min="12563" max="12800" width="9" style="260"/>
    <col min="12801" max="12801" width="4.875" style="260" customWidth="1"/>
    <col min="12802" max="12802" width="35.5" style="260" customWidth="1"/>
    <col min="12803" max="12803" width="9" style="260"/>
    <col min="12804" max="12804" width="5.625" style="260" customWidth="1"/>
    <col min="12805" max="12805" width="4.125" style="260" customWidth="1"/>
    <col min="12806" max="12806" width="12.375" style="260" customWidth="1"/>
    <col min="12807" max="12807" width="7.875" style="260" customWidth="1"/>
    <col min="12808" max="12808" width="7.375" style="260" customWidth="1"/>
    <col min="12809" max="12810" width="8.875" style="260" customWidth="1"/>
    <col min="12811" max="12811" width="8.5" style="260" customWidth="1"/>
    <col min="12812" max="12814" width="10" style="260" customWidth="1"/>
    <col min="12815" max="12817" width="8.875" style="260" customWidth="1"/>
    <col min="12818" max="12818" width="10.375" style="260" customWidth="1"/>
    <col min="12819" max="13056" width="9" style="260"/>
    <col min="13057" max="13057" width="4.875" style="260" customWidth="1"/>
    <col min="13058" max="13058" width="35.5" style="260" customWidth="1"/>
    <col min="13059" max="13059" width="9" style="260"/>
    <col min="13060" max="13060" width="5.625" style="260" customWidth="1"/>
    <col min="13061" max="13061" width="4.125" style="260" customWidth="1"/>
    <col min="13062" max="13062" width="12.375" style="260" customWidth="1"/>
    <col min="13063" max="13063" width="7.875" style="260" customWidth="1"/>
    <col min="13064" max="13064" width="7.375" style="260" customWidth="1"/>
    <col min="13065" max="13066" width="8.875" style="260" customWidth="1"/>
    <col min="13067" max="13067" width="8.5" style="260" customWidth="1"/>
    <col min="13068" max="13070" width="10" style="260" customWidth="1"/>
    <col min="13071" max="13073" width="8.875" style="260" customWidth="1"/>
    <col min="13074" max="13074" width="10.375" style="260" customWidth="1"/>
    <col min="13075" max="13312" width="9" style="260"/>
    <col min="13313" max="13313" width="4.875" style="260" customWidth="1"/>
    <col min="13314" max="13314" width="35.5" style="260" customWidth="1"/>
    <col min="13315" max="13315" width="9" style="260"/>
    <col min="13316" max="13316" width="5.625" style="260" customWidth="1"/>
    <col min="13317" max="13317" width="4.125" style="260" customWidth="1"/>
    <col min="13318" max="13318" width="12.375" style="260" customWidth="1"/>
    <col min="13319" max="13319" width="7.875" style="260" customWidth="1"/>
    <col min="13320" max="13320" width="7.375" style="260" customWidth="1"/>
    <col min="13321" max="13322" width="8.875" style="260" customWidth="1"/>
    <col min="13323" max="13323" width="8.5" style="260" customWidth="1"/>
    <col min="13324" max="13326" width="10" style="260" customWidth="1"/>
    <col min="13327" max="13329" width="8.875" style="260" customWidth="1"/>
    <col min="13330" max="13330" width="10.375" style="260" customWidth="1"/>
    <col min="13331" max="13568" width="9" style="260"/>
    <col min="13569" max="13569" width="4.875" style="260" customWidth="1"/>
    <col min="13570" max="13570" width="35.5" style="260" customWidth="1"/>
    <col min="13571" max="13571" width="9" style="260"/>
    <col min="13572" max="13572" width="5.625" style="260" customWidth="1"/>
    <col min="13573" max="13573" width="4.125" style="260" customWidth="1"/>
    <col min="13574" max="13574" width="12.375" style="260" customWidth="1"/>
    <col min="13575" max="13575" width="7.875" style="260" customWidth="1"/>
    <col min="13576" max="13576" width="7.375" style="260" customWidth="1"/>
    <col min="13577" max="13578" width="8.875" style="260" customWidth="1"/>
    <col min="13579" max="13579" width="8.5" style="260" customWidth="1"/>
    <col min="13580" max="13582" width="10" style="260" customWidth="1"/>
    <col min="13583" max="13585" width="8.875" style="260" customWidth="1"/>
    <col min="13586" max="13586" width="10.375" style="260" customWidth="1"/>
    <col min="13587" max="13824" width="9" style="260"/>
    <col min="13825" max="13825" width="4.875" style="260" customWidth="1"/>
    <col min="13826" max="13826" width="35.5" style="260" customWidth="1"/>
    <col min="13827" max="13827" width="9" style="260"/>
    <col min="13828" max="13828" width="5.625" style="260" customWidth="1"/>
    <col min="13829" max="13829" width="4.125" style="260" customWidth="1"/>
    <col min="13830" max="13830" width="12.375" style="260" customWidth="1"/>
    <col min="13831" max="13831" width="7.875" style="260" customWidth="1"/>
    <col min="13832" max="13832" width="7.375" style="260" customWidth="1"/>
    <col min="13833" max="13834" width="8.875" style="260" customWidth="1"/>
    <col min="13835" max="13835" width="8.5" style="260" customWidth="1"/>
    <col min="13836" max="13838" width="10" style="260" customWidth="1"/>
    <col min="13839" max="13841" width="8.875" style="260" customWidth="1"/>
    <col min="13842" max="13842" width="10.375" style="260" customWidth="1"/>
    <col min="13843" max="14080" width="9" style="260"/>
    <col min="14081" max="14081" width="4.875" style="260" customWidth="1"/>
    <col min="14082" max="14082" width="35.5" style="260" customWidth="1"/>
    <col min="14083" max="14083" width="9" style="260"/>
    <col min="14084" max="14084" width="5.625" style="260" customWidth="1"/>
    <col min="14085" max="14085" width="4.125" style="260" customWidth="1"/>
    <col min="14086" max="14086" width="12.375" style="260" customWidth="1"/>
    <col min="14087" max="14087" width="7.875" style="260" customWidth="1"/>
    <col min="14088" max="14088" width="7.375" style="260" customWidth="1"/>
    <col min="14089" max="14090" width="8.875" style="260" customWidth="1"/>
    <col min="14091" max="14091" width="8.5" style="260" customWidth="1"/>
    <col min="14092" max="14094" width="10" style="260" customWidth="1"/>
    <col min="14095" max="14097" width="8.875" style="260" customWidth="1"/>
    <col min="14098" max="14098" width="10.375" style="260" customWidth="1"/>
    <col min="14099" max="14336" width="9" style="260"/>
    <col min="14337" max="14337" width="4.875" style="260" customWidth="1"/>
    <col min="14338" max="14338" width="35.5" style="260" customWidth="1"/>
    <col min="14339" max="14339" width="9" style="260"/>
    <col min="14340" max="14340" width="5.625" style="260" customWidth="1"/>
    <col min="14341" max="14341" width="4.125" style="260" customWidth="1"/>
    <col min="14342" max="14342" width="12.375" style="260" customWidth="1"/>
    <col min="14343" max="14343" width="7.875" style="260" customWidth="1"/>
    <col min="14344" max="14344" width="7.375" style="260" customWidth="1"/>
    <col min="14345" max="14346" width="8.875" style="260" customWidth="1"/>
    <col min="14347" max="14347" width="8.5" style="260" customWidth="1"/>
    <col min="14348" max="14350" width="10" style="260" customWidth="1"/>
    <col min="14351" max="14353" width="8.875" style="260" customWidth="1"/>
    <col min="14354" max="14354" width="10.375" style="260" customWidth="1"/>
    <col min="14355" max="14592" width="9" style="260"/>
    <col min="14593" max="14593" width="4.875" style="260" customWidth="1"/>
    <col min="14594" max="14594" width="35.5" style="260" customWidth="1"/>
    <col min="14595" max="14595" width="9" style="260"/>
    <col min="14596" max="14596" width="5.625" style="260" customWidth="1"/>
    <col min="14597" max="14597" width="4.125" style="260" customWidth="1"/>
    <col min="14598" max="14598" width="12.375" style="260" customWidth="1"/>
    <col min="14599" max="14599" width="7.875" style="260" customWidth="1"/>
    <col min="14600" max="14600" width="7.375" style="260" customWidth="1"/>
    <col min="14601" max="14602" width="8.875" style="260" customWidth="1"/>
    <col min="14603" max="14603" width="8.5" style="260" customWidth="1"/>
    <col min="14604" max="14606" width="10" style="260" customWidth="1"/>
    <col min="14607" max="14609" width="8.875" style="260" customWidth="1"/>
    <col min="14610" max="14610" width="10.375" style="260" customWidth="1"/>
    <col min="14611" max="14848" width="9" style="260"/>
    <col min="14849" max="14849" width="4.875" style="260" customWidth="1"/>
    <col min="14850" max="14850" width="35.5" style="260" customWidth="1"/>
    <col min="14851" max="14851" width="9" style="260"/>
    <col min="14852" max="14852" width="5.625" style="260" customWidth="1"/>
    <col min="14853" max="14853" width="4.125" style="260" customWidth="1"/>
    <col min="14854" max="14854" width="12.375" style="260" customWidth="1"/>
    <col min="14855" max="14855" width="7.875" style="260" customWidth="1"/>
    <col min="14856" max="14856" width="7.375" style="260" customWidth="1"/>
    <col min="14857" max="14858" width="8.875" style="260" customWidth="1"/>
    <col min="14859" max="14859" width="8.5" style="260" customWidth="1"/>
    <col min="14860" max="14862" width="10" style="260" customWidth="1"/>
    <col min="14863" max="14865" width="8.875" style="260" customWidth="1"/>
    <col min="14866" max="14866" width="10.375" style="260" customWidth="1"/>
    <col min="14867" max="15104" width="9" style="260"/>
    <col min="15105" max="15105" width="4.875" style="260" customWidth="1"/>
    <col min="15106" max="15106" width="35.5" style="260" customWidth="1"/>
    <col min="15107" max="15107" width="9" style="260"/>
    <col min="15108" max="15108" width="5.625" style="260" customWidth="1"/>
    <col min="15109" max="15109" width="4.125" style="260" customWidth="1"/>
    <col min="15110" max="15110" width="12.375" style="260" customWidth="1"/>
    <col min="15111" max="15111" width="7.875" style="260" customWidth="1"/>
    <col min="15112" max="15112" width="7.375" style="260" customWidth="1"/>
    <col min="15113" max="15114" width="8.875" style="260" customWidth="1"/>
    <col min="15115" max="15115" width="8.5" style="260" customWidth="1"/>
    <col min="15116" max="15118" width="10" style="260" customWidth="1"/>
    <col min="15119" max="15121" width="8.875" style="260" customWidth="1"/>
    <col min="15122" max="15122" width="10.375" style="260" customWidth="1"/>
    <col min="15123" max="15360" width="9" style="260"/>
    <col min="15361" max="15361" width="4.875" style="260" customWidth="1"/>
    <col min="15362" max="15362" width="35.5" style="260" customWidth="1"/>
    <col min="15363" max="15363" width="9" style="260"/>
    <col min="15364" max="15364" width="5.625" style="260" customWidth="1"/>
    <col min="15365" max="15365" width="4.125" style="260" customWidth="1"/>
    <col min="15366" max="15366" width="12.375" style="260" customWidth="1"/>
    <col min="15367" max="15367" width="7.875" style="260" customWidth="1"/>
    <col min="15368" max="15368" width="7.375" style="260" customWidth="1"/>
    <col min="15369" max="15370" width="8.875" style="260" customWidth="1"/>
    <col min="15371" max="15371" width="8.5" style="260" customWidth="1"/>
    <col min="15372" max="15374" width="10" style="260" customWidth="1"/>
    <col min="15375" max="15377" width="8.875" style="260" customWidth="1"/>
    <col min="15378" max="15378" width="10.375" style="260" customWidth="1"/>
    <col min="15379" max="15616" width="9" style="260"/>
    <col min="15617" max="15617" width="4.875" style="260" customWidth="1"/>
    <col min="15618" max="15618" width="35.5" style="260" customWidth="1"/>
    <col min="15619" max="15619" width="9" style="260"/>
    <col min="15620" max="15620" width="5.625" style="260" customWidth="1"/>
    <col min="15621" max="15621" width="4.125" style="260" customWidth="1"/>
    <col min="15622" max="15622" width="12.375" style="260" customWidth="1"/>
    <col min="15623" max="15623" width="7.875" style="260" customWidth="1"/>
    <col min="15624" max="15624" width="7.375" style="260" customWidth="1"/>
    <col min="15625" max="15626" width="8.875" style="260" customWidth="1"/>
    <col min="15627" max="15627" width="8.5" style="260" customWidth="1"/>
    <col min="15628" max="15630" width="10" style="260" customWidth="1"/>
    <col min="15631" max="15633" width="8.875" style="260" customWidth="1"/>
    <col min="15634" max="15634" width="10.375" style="260" customWidth="1"/>
    <col min="15635" max="15872" width="9" style="260"/>
    <col min="15873" max="15873" width="4.875" style="260" customWidth="1"/>
    <col min="15874" max="15874" width="35.5" style="260" customWidth="1"/>
    <col min="15875" max="15875" width="9" style="260"/>
    <col min="15876" max="15876" width="5.625" style="260" customWidth="1"/>
    <col min="15877" max="15877" width="4.125" style="260" customWidth="1"/>
    <col min="15878" max="15878" width="12.375" style="260" customWidth="1"/>
    <col min="15879" max="15879" width="7.875" style="260" customWidth="1"/>
    <col min="15880" max="15880" width="7.375" style="260" customWidth="1"/>
    <col min="15881" max="15882" width="8.875" style="260" customWidth="1"/>
    <col min="15883" max="15883" width="8.5" style="260" customWidth="1"/>
    <col min="15884" max="15886" width="10" style="260" customWidth="1"/>
    <col min="15887" max="15889" width="8.875" style="260" customWidth="1"/>
    <col min="15890" max="15890" width="10.375" style="260" customWidth="1"/>
    <col min="15891" max="16128" width="9" style="260"/>
    <col min="16129" max="16129" width="4.875" style="260" customWidth="1"/>
    <col min="16130" max="16130" width="35.5" style="260" customWidth="1"/>
    <col min="16131" max="16131" width="9" style="260"/>
    <col min="16132" max="16132" width="5.625" style="260" customWidth="1"/>
    <col min="16133" max="16133" width="4.125" style="260" customWidth="1"/>
    <col min="16134" max="16134" width="12.375" style="260" customWidth="1"/>
    <col min="16135" max="16135" width="7.875" style="260" customWidth="1"/>
    <col min="16136" max="16136" width="7.375" style="260" customWidth="1"/>
    <col min="16137" max="16138" width="8.875" style="260" customWidth="1"/>
    <col min="16139" max="16139" width="8.5" style="260" customWidth="1"/>
    <col min="16140" max="16142" width="10" style="260" customWidth="1"/>
    <col min="16143" max="16145" width="8.875" style="260" customWidth="1"/>
    <col min="16146" max="16146" width="10.375" style="260" customWidth="1"/>
    <col min="16147" max="16384" width="9" style="260"/>
  </cols>
  <sheetData>
    <row r="1" spans="1:8" ht="16.5">
      <c r="A1" s="148" t="s">
        <v>284</v>
      </c>
      <c r="B1" s="171"/>
      <c r="C1" s="251"/>
      <c r="D1" s="171"/>
      <c r="E1" s="172"/>
      <c r="F1" s="549" t="s">
        <v>606</v>
      </c>
      <c r="G1" s="549"/>
      <c r="H1" s="549"/>
    </row>
    <row r="2" spans="1:8" ht="20.100000000000001" customHeight="1">
      <c r="A2" s="148" t="s">
        <v>222</v>
      </c>
      <c r="B2" s="173"/>
      <c r="C2" s="252"/>
      <c r="D2" s="173"/>
      <c r="E2" s="174"/>
      <c r="F2" s="174"/>
      <c r="G2" s="174"/>
      <c r="H2" s="173"/>
    </row>
    <row r="3" spans="1:8" ht="18" customHeight="1">
      <c r="A3" s="148" t="s">
        <v>223</v>
      </c>
      <c r="B3" s="173"/>
      <c r="C3" s="252"/>
      <c r="D3" s="173"/>
      <c r="E3" s="174"/>
      <c r="F3" s="174"/>
      <c r="G3" s="174"/>
      <c r="H3" s="173"/>
    </row>
    <row r="4" spans="1:8" ht="18" customHeight="1">
      <c r="A4" s="148"/>
      <c r="B4" s="173"/>
      <c r="C4" s="252"/>
      <c r="D4" s="173"/>
      <c r="E4" s="174"/>
      <c r="F4" s="174"/>
      <c r="G4" s="171"/>
      <c r="H4" s="173"/>
    </row>
    <row r="5" spans="1:8" ht="18.75">
      <c r="A5" s="574" t="str">
        <f>"CƠ SỞ TÍNH CHI SỰ NGHIỆP GIÁO DỤC-ĐÀO TẠO VÀ DẠY NGHỀ NĂM "&amp;NămKH</f>
        <v>CƠ SỞ TÍNH CHI SỰ NGHIỆP GIÁO DỤC-ĐÀO TẠO VÀ DẠY NGHỀ NĂM 2022</v>
      </c>
      <c r="B5" s="574"/>
      <c r="C5" s="574"/>
      <c r="D5" s="574"/>
      <c r="E5" s="574"/>
      <c r="F5" s="574"/>
      <c r="G5" s="574"/>
      <c r="H5" s="574"/>
    </row>
    <row r="6" spans="1:8">
      <c r="A6" s="575" t="s">
        <v>358</v>
      </c>
      <c r="B6" s="575"/>
      <c r="C6" s="575"/>
      <c r="D6" s="575"/>
      <c r="E6" s="575"/>
      <c r="F6" s="575"/>
      <c r="G6" s="575"/>
      <c r="H6" s="575"/>
    </row>
    <row r="7" spans="1:8">
      <c r="A7" s="184"/>
      <c r="B7" s="184"/>
      <c r="C7" s="184"/>
      <c r="D7" s="184"/>
      <c r="E7" s="184"/>
      <c r="F7" s="184"/>
      <c r="G7" s="184"/>
      <c r="H7" s="184"/>
    </row>
    <row r="8" spans="1:8" ht="22.5" customHeight="1">
      <c r="A8" s="565" t="s">
        <v>190</v>
      </c>
      <c r="B8" s="566" t="s">
        <v>316</v>
      </c>
      <c r="C8" s="576" t="s">
        <v>359</v>
      </c>
      <c r="D8" s="567" t="str">
        <f>"Số thực hiện năm "&amp;Năm-1</f>
        <v>Số thực hiện năm 2020</v>
      </c>
      <c r="E8" s="568" t="str">
        <f>"Năm "&amp;Năm</f>
        <v>Năm 2021</v>
      </c>
      <c r="F8" s="569"/>
      <c r="G8" s="570"/>
      <c r="H8" s="567" t="str">
        <f>"Dự kiến năm "&amp;NămKH</f>
        <v>Dự kiến năm 2022</v>
      </c>
    </row>
    <row r="9" spans="1:8" ht="70.5" customHeight="1">
      <c r="A9" s="565"/>
      <c r="B9" s="566"/>
      <c r="C9" s="577"/>
      <c r="D9" s="567"/>
      <c r="E9" s="250" t="s">
        <v>118</v>
      </c>
      <c r="F9" s="250" t="s">
        <v>228</v>
      </c>
      <c r="G9" s="250" t="s">
        <v>119</v>
      </c>
      <c r="H9" s="567"/>
    </row>
    <row r="10" spans="1:8" s="351" customFormat="1" ht="15">
      <c r="A10" s="150" t="s">
        <v>6</v>
      </c>
      <c r="B10" s="151" t="s">
        <v>48</v>
      </c>
      <c r="C10" s="350">
        <v>1</v>
      </c>
      <c r="D10" s="350">
        <v>2</v>
      </c>
      <c r="E10" s="155">
        <v>3</v>
      </c>
      <c r="F10" s="155">
        <v>4</v>
      </c>
      <c r="G10" s="155">
        <v>5</v>
      </c>
      <c r="H10" s="350">
        <v>6</v>
      </c>
    </row>
    <row r="11" spans="1:8" ht="36.6" customHeight="1">
      <c r="A11" s="225" t="s">
        <v>37</v>
      </c>
      <c r="B11" s="226" t="s">
        <v>360</v>
      </c>
      <c r="C11" s="253"/>
      <c r="D11" s="253"/>
      <c r="E11" s="227"/>
      <c r="F11" s="227"/>
      <c r="G11" s="227"/>
      <c r="H11" s="253"/>
    </row>
    <row r="12" spans="1:8" ht="24.95" customHeight="1">
      <c r="A12" s="225">
        <v>1</v>
      </c>
      <c r="B12" s="226" t="s">
        <v>361</v>
      </c>
      <c r="C12" s="253"/>
      <c r="D12" s="253"/>
      <c r="E12" s="227"/>
      <c r="F12" s="227"/>
      <c r="G12" s="227"/>
      <c r="H12" s="253"/>
    </row>
    <row r="13" spans="1:8" ht="18.75">
      <c r="A13" s="228" t="s">
        <v>124</v>
      </c>
      <c r="B13" s="254" t="s">
        <v>362</v>
      </c>
      <c r="C13" s="255" t="s">
        <v>215</v>
      </c>
      <c r="D13" s="261"/>
      <c r="E13" s="232"/>
      <c r="F13" s="232"/>
      <c r="G13" s="232"/>
      <c r="H13" s="261"/>
    </row>
    <row r="14" spans="1:8" ht="18.75">
      <c r="A14" s="228" t="s">
        <v>363</v>
      </c>
      <c r="B14" s="254" t="s">
        <v>364</v>
      </c>
      <c r="C14" s="255" t="s">
        <v>215</v>
      </c>
      <c r="D14" s="261"/>
      <c r="E14" s="227"/>
      <c r="F14" s="227"/>
      <c r="G14" s="227"/>
      <c r="H14" s="261"/>
    </row>
    <row r="15" spans="1:8" ht="18.75">
      <c r="A15" s="228" t="s">
        <v>365</v>
      </c>
      <c r="B15" s="254" t="s">
        <v>366</v>
      </c>
      <c r="C15" s="255" t="s">
        <v>215</v>
      </c>
      <c r="D15" s="261"/>
      <c r="E15" s="227"/>
      <c r="F15" s="227"/>
      <c r="G15" s="227"/>
      <c r="H15" s="261"/>
    </row>
    <row r="16" spans="1:8" ht="18.75">
      <c r="A16" s="228" t="s">
        <v>367</v>
      </c>
      <c r="B16" s="233" t="s">
        <v>368</v>
      </c>
      <c r="C16" s="255" t="s">
        <v>215</v>
      </c>
      <c r="D16" s="261"/>
      <c r="E16" s="227"/>
      <c r="F16" s="227"/>
      <c r="G16" s="227"/>
      <c r="H16" s="261"/>
    </row>
    <row r="17" spans="1:8" ht="18.75">
      <c r="A17" s="228" t="s">
        <v>369</v>
      </c>
      <c r="B17" s="254" t="s">
        <v>370</v>
      </c>
      <c r="C17" s="255" t="s">
        <v>215</v>
      </c>
      <c r="D17" s="261"/>
      <c r="E17" s="227"/>
      <c r="F17" s="227"/>
      <c r="G17" s="227"/>
      <c r="H17" s="261"/>
    </row>
    <row r="18" spans="1:8" ht="18.75">
      <c r="A18" s="228"/>
      <c r="B18" s="254" t="s">
        <v>371</v>
      </c>
      <c r="C18" s="255" t="s">
        <v>215</v>
      </c>
      <c r="D18" s="261"/>
      <c r="E18" s="227"/>
      <c r="F18" s="227"/>
      <c r="G18" s="227"/>
      <c r="H18" s="261"/>
    </row>
    <row r="19" spans="1:8" ht="18.75">
      <c r="A19" s="228"/>
      <c r="B19" s="254" t="s">
        <v>372</v>
      </c>
      <c r="C19" s="255" t="s">
        <v>215</v>
      </c>
      <c r="D19" s="261"/>
      <c r="E19" s="227"/>
      <c r="F19" s="227"/>
      <c r="G19" s="227"/>
      <c r="H19" s="261"/>
    </row>
    <row r="20" spans="1:8" ht="18.75">
      <c r="A20" s="228"/>
      <c r="B20" s="254" t="s">
        <v>373</v>
      </c>
      <c r="C20" s="255" t="s">
        <v>215</v>
      </c>
      <c r="D20" s="261"/>
      <c r="E20" s="227"/>
      <c r="F20" s="227"/>
      <c r="G20" s="227"/>
      <c r="H20" s="261"/>
    </row>
    <row r="21" spans="1:8" ht="18.75">
      <c r="A21" s="228"/>
      <c r="B21" s="254" t="s">
        <v>374</v>
      </c>
      <c r="C21" s="255" t="s">
        <v>215</v>
      </c>
      <c r="D21" s="261"/>
      <c r="E21" s="227"/>
      <c r="F21" s="227"/>
      <c r="G21" s="227"/>
      <c r="H21" s="261"/>
    </row>
    <row r="22" spans="1:8" ht="18.75">
      <c r="A22" s="228" t="s">
        <v>125</v>
      </c>
      <c r="B22" s="254" t="s">
        <v>375</v>
      </c>
      <c r="C22" s="255" t="s">
        <v>376</v>
      </c>
      <c r="D22" s="261"/>
      <c r="E22" s="227"/>
      <c r="F22" s="227"/>
      <c r="G22" s="227"/>
      <c r="H22" s="261"/>
    </row>
    <row r="23" spans="1:8" ht="18.75">
      <c r="A23" s="228" t="s">
        <v>363</v>
      </c>
      <c r="B23" s="254" t="s">
        <v>377</v>
      </c>
      <c r="C23" s="255"/>
      <c r="D23" s="261"/>
      <c r="E23" s="227"/>
      <c r="F23" s="227"/>
      <c r="G23" s="227"/>
      <c r="H23" s="261"/>
    </row>
    <row r="24" spans="1:8" ht="18.75">
      <c r="A24" s="228"/>
      <c r="B24" s="254" t="s">
        <v>378</v>
      </c>
      <c r="C24" s="255" t="s">
        <v>376</v>
      </c>
      <c r="D24" s="261"/>
      <c r="E24" s="227"/>
      <c r="F24" s="227"/>
      <c r="G24" s="227"/>
      <c r="H24" s="261"/>
    </row>
    <row r="25" spans="1:8" ht="18.75">
      <c r="A25" s="228"/>
      <c r="B25" s="254" t="s">
        <v>379</v>
      </c>
      <c r="C25" s="255" t="s">
        <v>376</v>
      </c>
      <c r="D25" s="261"/>
      <c r="E25" s="227"/>
      <c r="F25" s="227"/>
      <c r="G25" s="227"/>
      <c r="H25" s="261"/>
    </row>
    <row r="26" spans="1:8" ht="19.5" customHeight="1">
      <c r="A26" s="228"/>
      <c r="B26" s="254" t="s">
        <v>380</v>
      </c>
      <c r="C26" s="255" t="s">
        <v>376</v>
      </c>
      <c r="D26" s="261"/>
      <c r="E26" s="227"/>
      <c r="F26" s="227"/>
      <c r="G26" s="227"/>
      <c r="H26" s="261"/>
    </row>
    <row r="27" spans="1:8" ht="18.75">
      <c r="A27" s="228" t="s">
        <v>365</v>
      </c>
      <c r="B27" s="254" t="s">
        <v>381</v>
      </c>
      <c r="C27" s="255"/>
      <c r="D27" s="261"/>
      <c r="E27" s="227"/>
      <c r="F27" s="227"/>
      <c r="G27" s="227"/>
      <c r="H27" s="261"/>
    </row>
    <row r="28" spans="1:8" ht="23.1" customHeight="1">
      <c r="A28" s="228"/>
      <c r="B28" s="262" t="s">
        <v>382</v>
      </c>
      <c r="C28" s="255" t="s">
        <v>376</v>
      </c>
      <c r="D28" s="261"/>
      <c r="E28" s="227"/>
      <c r="F28" s="227"/>
      <c r="G28" s="227"/>
      <c r="H28" s="261"/>
    </row>
    <row r="29" spans="1:8" ht="18.75">
      <c r="A29" s="225">
        <v>2</v>
      </c>
      <c r="B29" s="256" t="s">
        <v>383</v>
      </c>
      <c r="C29" s="257"/>
      <c r="D29" s="263"/>
      <c r="E29" s="237"/>
      <c r="F29" s="237"/>
      <c r="G29" s="237"/>
      <c r="H29" s="263"/>
    </row>
    <row r="30" spans="1:8" ht="18.75">
      <c r="A30" s="225">
        <v>2.1</v>
      </c>
      <c r="B30" s="256" t="s">
        <v>387</v>
      </c>
      <c r="C30" s="257"/>
      <c r="D30" s="263"/>
      <c r="E30" s="237"/>
      <c r="F30" s="237"/>
      <c r="G30" s="237"/>
      <c r="H30" s="263"/>
    </row>
    <row r="31" spans="1:8" ht="19.5">
      <c r="A31" s="228" t="s">
        <v>160</v>
      </c>
      <c r="B31" s="254" t="s">
        <v>362</v>
      </c>
      <c r="C31" s="255" t="s">
        <v>215</v>
      </c>
      <c r="D31" s="263"/>
      <c r="E31" s="238"/>
      <c r="F31" s="238"/>
      <c r="G31" s="238"/>
      <c r="H31" s="263"/>
    </row>
    <row r="32" spans="1:8" ht="18.75">
      <c r="A32" s="228" t="s">
        <v>363</v>
      </c>
      <c r="B32" s="254" t="s">
        <v>364</v>
      </c>
      <c r="C32" s="255" t="s">
        <v>215</v>
      </c>
      <c r="D32" s="263"/>
      <c r="E32" s="239"/>
      <c r="F32" s="239"/>
      <c r="G32" s="239"/>
      <c r="H32" s="263"/>
    </row>
    <row r="33" spans="1:8" ht="18.75">
      <c r="A33" s="228" t="s">
        <v>365</v>
      </c>
      <c r="B33" s="254" t="s">
        <v>366</v>
      </c>
      <c r="C33" s="255" t="s">
        <v>215</v>
      </c>
      <c r="D33" s="263"/>
      <c r="E33" s="227"/>
      <c r="F33" s="227"/>
      <c r="G33" s="227"/>
      <c r="H33" s="263"/>
    </row>
    <row r="34" spans="1:8" ht="18.75">
      <c r="A34" s="228" t="s">
        <v>367</v>
      </c>
      <c r="B34" s="233" t="s">
        <v>368</v>
      </c>
      <c r="C34" s="255" t="s">
        <v>215</v>
      </c>
      <c r="D34" s="263"/>
      <c r="E34" s="227"/>
      <c r="F34" s="227"/>
      <c r="G34" s="227"/>
      <c r="H34" s="263"/>
    </row>
    <row r="35" spans="1:8" s="270" customFormat="1" ht="18.75">
      <c r="A35" s="230"/>
      <c r="B35" s="267" t="s">
        <v>408</v>
      </c>
      <c r="C35" s="268" t="s">
        <v>215</v>
      </c>
      <c r="D35" s="269"/>
      <c r="E35" s="232"/>
      <c r="F35" s="232"/>
      <c r="G35" s="232"/>
      <c r="H35" s="269"/>
    </row>
    <row r="36" spans="1:8" s="270" customFormat="1" ht="18.75">
      <c r="A36" s="230"/>
      <c r="B36" s="271" t="s">
        <v>389</v>
      </c>
      <c r="C36" s="268" t="s">
        <v>215</v>
      </c>
      <c r="D36" s="269"/>
      <c r="E36" s="232"/>
      <c r="F36" s="232"/>
      <c r="G36" s="232"/>
      <c r="H36" s="269"/>
    </row>
    <row r="37" spans="1:8" s="270" customFormat="1" ht="18.75">
      <c r="A37" s="230"/>
      <c r="B37" s="267" t="s">
        <v>390</v>
      </c>
      <c r="C37" s="268" t="s">
        <v>215</v>
      </c>
      <c r="D37" s="269"/>
      <c r="E37" s="232"/>
      <c r="F37" s="232"/>
      <c r="G37" s="232"/>
      <c r="H37" s="269"/>
    </row>
    <row r="38" spans="1:8" ht="18.75">
      <c r="A38" s="228" t="s">
        <v>369</v>
      </c>
      <c r="B38" s="254" t="s">
        <v>370</v>
      </c>
      <c r="C38" s="255" t="s">
        <v>215</v>
      </c>
      <c r="D38" s="263"/>
      <c r="E38" s="227"/>
      <c r="F38" s="227"/>
      <c r="G38" s="227"/>
      <c r="H38" s="263"/>
    </row>
    <row r="39" spans="1:8" ht="18.75">
      <c r="A39" s="228"/>
      <c r="B39" s="254" t="s">
        <v>371</v>
      </c>
      <c r="C39" s="255" t="s">
        <v>215</v>
      </c>
      <c r="D39" s="263"/>
      <c r="E39" s="227"/>
      <c r="F39" s="227"/>
      <c r="G39" s="227"/>
      <c r="H39" s="263"/>
    </row>
    <row r="40" spans="1:8" ht="18.75">
      <c r="A40" s="228"/>
      <c r="B40" s="254" t="s">
        <v>372</v>
      </c>
      <c r="C40" s="255" t="s">
        <v>215</v>
      </c>
      <c r="D40" s="263"/>
      <c r="E40" s="227"/>
      <c r="F40" s="227"/>
      <c r="G40" s="227"/>
      <c r="H40" s="263"/>
    </row>
    <row r="41" spans="1:8" ht="18.75">
      <c r="A41" s="228"/>
      <c r="B41" s="254" t="s">
        <v>373</v>
      </c>
      <c r="C41" s="255" t="s">
        <v>215</v>
      </c>
      <c r="D41" s="263"/>
      <c r="E41" s="227"/>
      <c r="F41" s="227"/>
      <c r="G41" s="227"/>
      <c r="H41" s="263"/>
    </row>
    <row r="42" spans="1:8" ht="18.75">
      <c r="A42" s="228"/>
      <c r="B42" s="254" t="s">
        <v>374</v>
      </c>
      <c r="C42" s="255" t="s">
        <v>215</v>
      </c>
      <c r="D42" s="263"/>
      <c r="E42" s="227"/>
      <c r="F42" s="227"/>
      <c r="G42" s="227"/>
      <c r="H42" s="263"/>
    </row>
    <row r="43" spans="1:8" ht="18.75">
      <c r="A43" s="228" t="s">
        <v>161</v>
      </c>
      <c r="B43" s="254" t="s">
        <v>375</v>
      </c>
      <c r="C43" s="255" t="s">
        <v>376</v>
      </c>
      <c r="D43" s="263"/>
      <c r="E43" s="227"/>
      <c r="F43" s="227"/>
      <c r="G43" s="227"/>
      <c r="H43" s="263"/>
    </row>
    <row r="44" spans="1:8" ht="18.75">
      <c r="A44" s="228" t="s">
        <v>363</v>
      </c>
      <c r="B44" s="254" t="s">
        <v>377</v>
      </c>
      <c r="C44" s="255"/>
      <c r="D44" s="263"/>
      <c r="E44" s="227"/>
      <c r="F44" s="227"/>
      <c r="G44" s="227"/>
      <c r="H44" s="263"/>
    </row>
    <row r="45" spans="1:8" ht="18.75">
      <c r="A45" s="228"/>
      <c r="B45" s="254" t="s">
        <v>378</v>
      </c>
      <c r="C45" s="255" t="s">
        <v>376</v>
      </c>
      <c r="D45" s="263"/>
      <c r="E45" s="239"/>
      <c r="F45" s="239"/>
      <c r="G45" s="239"/>
      <c r="H45" s="263"/>
    </row>
    <row r="46" spans="1:8" ht="19.5">
      <c r="A46" s="228"/>
      <c r="B46" s="254" t="s">
        <v>379</v>
      </c>
      <c r="C46" s="255" t="s">
        <v>376</v>
      </c>
      <c r="D46" s="263"/>
      <c r="E46" s="240"/>
      <c r="F46" s="240"/>
      <c r="G46" s="240"/>
      <c r="H46" s="263"/>
    </row>
    <row r="47" spans="1:8" ht="19.5">
      <c r="A47" s="228"/>
      <c r="B47" s="254" t="s">
        <v>380</v>
      </c>
      <c r="C47" s="255" t="s">
        <v>376</v>
      </c>
      <c r="D47" s="263"/>
      <c r="E47" s="240"/>
      <c r="F47" s="240"/>
      <c r="G47" s="240"/>
      <c r="H47" s="263"/>
    </row>
    <row r="48" spans="1:8" ht="18.75">
      <c r="A48" s="228" t="s">
        <v>365</v>
      </c>
      <c r="B48" s="254" t="s">
        <v>381</v>
      </c>
      <c r="C48" s="255"/>
      <c r="D48" s="263"/>
      <c r="E48" s="239"/>
      <c r="F48" s="239"/>
      <c r="G48" s="239"/>
      <c r="H48" s="263"/>
    </row>
    <row r="49" spans="1:8">
      <c r="A49" s="228"/>
      <c r="B49" s="262" t="s">
        <v>382</v>
      </c>
      <c r="C49" s="255" t="s">
        <v>376</v>
      </c>
      <c r="D49" s="263"/>
      <c r="E49" s="311"/>
      <c r="F49" s="311"/>
      <c r="G49" s="311"/>
      <c r="H49" s="263"/>
    </row>
    <row r="50" spans="1:8" ht="18.75">
      <c r="A50" s="225">
        <v>2.2000000000000002</v>
      </c>
      <c r="B50" s="256" t="s">
        <v>391</v>
      </c>
      <c r="C50" s="257"/>
      <c r="D50" s="263"/>
      <c r="E50" s="237"/>
      <c r="F50" s="237"/>
      <c r="G50" s="237"/>
      <c r="H50" s="263"/>
    </row>
    <row r="51" spans="1:8" ht="19.5">
      <c r="A51" s="228" t="s">
        <v>172</v>
      </c>
      <c r="B51" s="254" t="s">
        <v>362</v>
      </c>
      <c r="C51" s="255" t="s">
        <v>215</v>
      </c>
      <c r="D51" s="263"/>
      <c r="E51" s="238"/>
      <c r="F51" s="238"/>
      <c r="G51" s="238"/>
      <c r="H51" s="263"/>
    </row>
    <row r="52" spans="1:8" ht="18.75">
      <c r="A52" s="228" t="s">
        <v>363</v>
      </c>
      <c r="B52" s="254" t="s">
        <v>364</v>
      </c>
      <c r="C52" s="255" t="s">
        <v>215</v>
      </c>
      <c r="D52" s="263"/>
      <c r="E52" s="239"/>
      <c r="F52" s="239"/>
      <c r="G52" s="239"/>
      <c r="H52" s="263"/>
    </row>
    <row r="53" spans="1:8" ht="18.75">
      <c r="A53" s="228" t="s">
        <v>365</v>
      </c>
      <c r="B53" s="254" t="s">
        <v>366</v>
      </c>
      <c r="C53" s="255" t="s">
        <v>215</v>
      </c>
      <c r="D53" s="263"/>
      <c r="E53" s="227"/>
      <c r="F53" s="227"/>
      <c r="G53" s="227"/>
      <c r="H53" s="263"/>
    </row>
    <row r="54" spans="1:8" ht="18.75">
      <c r="A54" s="228" t="s">
        <v>367</v>
      </c>
      <c r="B54" s="233" t="s">
        <v>368</v>
      </c>
      <c r="C54" s="255" t="s">
        <v>215</v>
      </c>
      <c r="D54" s="263"/>
      <c r="E54" s="227"/>
      <c r="F54" s="227"/>
      <c r="G54" s="227"/>
      <c r="H54" s="263"/>
    </row>
    <row r="55" spans="1:8" s="270" customFormat="1" ht="18.75">
      <c r="A55" s="230"/>
      <c r="B55" s="267" t="s">
        <v>408</v>
      </c>
      <c r="C55" s="268" t="s">
        <v>215</v>
      </c>
      <c r="D55" s="269"/>
      <c r="E55" s="232"/>
      <c r="F55" s="232"/>
      <c r="G55" s="232"/>
      <c r="H55" s="269"/>
    </row>
    <row r="56" spans="1:8" s="270" customFormat="1" ht="18.75">
      <c r="A56" s="230"/>
      <c r="B56" s="271" t="s">
        <v>389</v>
      </c>
      <c r="C56" s="268" t="s">
        <v>215</v>
      </c>
      <c r="D56" s="269"/>
      <c r="E56" s="232"/>
      <c r="F56" s="232"/>
      <c r="G56" s="232"/>
      <c r="H56" s="269"/>
    </row>
    <row r="57" spans="1:8" s="270" customFormat="1" ht="18.75">
      <c r="A57" s="230"/>
      <c r="B57" s="267" t="s">
        <v>390</v>
      </c>
      <c r="C57" s="268" t="s">
        <v>215</v>
      </c>
      <c r="D57" s="269"/>
      <c r="E57" s="232"/>
      <c r="F57" s="232"/>
      <c r="G57" s="232"/>
      <c r="H57" s="269"/>
    </row>
    <row r="58" spans="1:8" ht="18.75">
      <c r="A58" s="228" t="s">
        <v>369</v>
      </c>
      <c r="B58" s="254" t="s">
        <v>370</v>
      </c>
      <c r="C58" s="255" t="s">
        <v>215</v>
      </c>
      <c r="D58" s="263"/>
      <c r="E58" s="227"/>
      <c r="F58" s="227"/>
      <c r="G58" s="227"/>
      <c r="H58" s="263"/>
    </row>
    <row r="59" spans="1:8" ht="18.75">
      <c r="A59" s="228"/>
      <c r="B59" s="254" t="s">
        <v>371</v>
      </c>
      <c r="C59" s="255" t="s">
        <v>215</v>
      </c>
      <c r="D59" s="263"/>
      <c r="E59" s="227"/>
      <c r="F59" s="227"/>
      <c r="G59" s="227"/>
      <c r="H59" s="263"/>
    </row>
    <row r="60" spans="1:8" ht="18.75">
      <c r="A60" s="228"/>
      <c r="B60" s="254" t="s">
        <v>372</v>
      </c>
      <c r="C60" s="255" t="s">
        <v>215</v>
      </c>
      <c r="D60" s="263"/>
      <c r="E60" s="227"/>
      <c r="F60" s="227"/>
      <c r="G60" s="227"/>
      <c r="H60" s="263"/>
    </row>
    <row r="61" spans="1:8" ht="18.75">
      <c r="A61" s="228"/>
      <c r="B61" s="254" t="s">
        <v>373</v>
      </c>
      <c r="C61" s="255" t="s">
        <v>215</v>
      </c>
      <c r="D61" s="263"/>
      <c r="E61" s="227"/>
      <c r="F61" s="227"/>
      <c r="G61" s="227"/>
      <c r="H61" s="263"/>
    </row>
    <row r="62" spans="1:8" ht="18.75">
      <c r="A62" s="228"/>
      <c r="B62" s="254" t="s">
        <v>374</v>
      </c>
      <c r="C62" s="255" t="s">
        <v>215</v>
      </c>
      <c r="D62" s="263"/>
      <c r="E62" s="227"/>
      <c r="F62" s="227"/>
      <c r="G62" s="227"/>
      <c r="H62" s="263"/>
    </row>
    <row r="63" spans="1:8" ht="18.75">
      <c r="A63" s="228" t="s">
        <v>173</v>
      </c>
      <c r="B63" s="254" t="s">
        <v>375</v>
      </c>
      <c r="C63" s="255" t="s">
        <v>376</v>
      </c>
      <c r="D63" s="263"/>
      <c r="E63" s="227"/>
      <c r="F63" s="227"/>
      <c r="G63" s="227"/>
      <c r="H63" s="263"/>
    </row>
    <row r="64" spans="1:8" ht="18.75">
      <c r="A64" s="228" t="s">
        <v>363</v>
      </c>
      <c r="B64" s="254" t="s">
        <v>377</v>
      </c>
      <c r="C64" s="255"/>
      <c r="D64" s="263"/>
      <c r="E64" s="227"/>
      <c r="F64" s="227"/>
      <c r="G64" s="227"/>
      <c r="H64" s="263"/>
    </row>
    <row r="65" spans="1:8" ht="18.75">
      <c r="A65" s="228"/>
      <c r="B65" s="254" t="s">
        <v>378</v>
      </c>
      <c r="C65" s="255" t="s">
        <v>376</v>
      </c>
      <c r="D65" s="263"/>
      <c r="E65" s="239"/>
      <c r="F65" s="239"/>
      <c r="G65" s="239"/>
      <c r="H65" s="263"/>
    </row>
    <row r="66" spans="1:8" ht="19.5">
      <c r="A66" s="228"/>
      <c r="B66" s="254" t="s">
        <v>379</v>
      </c>
      <c r="C66" s="255" t="s">
        <v>376</v>
      </c>
      <c r="D66" s="263"/>
      <c r="E66" s="240"/>
      <c r="F66" s="240"/>
      <c r="G66" s="240"/>
      <c r="H66" s="263"/>
    </row>
    <row r="67" spans="1:8" ht="19.5">
      <c r="A67" s="228"/>
      <c r="B67" s="254" t="s">
        <v>380</v>
      </c>
      <c r="C67" s="255" t="s">
        <v>376</v>
      </c>
      <c r="D67" s="263"/>
      <c r="E67" s="240"/>
      <c r="F67" s="240"/>
      <c r="G67" s="240"/>
      <c r="H67" s="263"/>
    </row>
    <row r="68" spans="1:8" ht="18.75">
      <c r="A68" s="228" t="s">
        <v>365</v>
      </c>
      <c r="B68" s="254" t="s">
        <v>381</v>
      </c>
      <c r="C68" s="255"/>
      <c r="D68" s="263"/>
      <c r="E68" s="239"/>
      <c r="F68" s="239"/>
      <c r="G68" s="239"/>
      <c r="H68" s="263"/>
    </row>
    <row r="69" spans="1:8">
      <c r="A69" s="228"/>
      <c r="B69" s="262" t="s">
        <v>382</v>
      </c>
      <c r="C69" s="255" t="s">
        <v>376</v>
      </c>
      <c r="D69" s="263"/>
      <c r="E69" s="311"/>
      <c r="F69" s="311"/>
      <c r="G69" s="311"/>
      <c r="H69" s="263"/>
    </row>
    <row r="70" spans="1:8" ht="25.5" customHeight="1">
      <c r="A70" s="225" t="s">
        <v>38</v>
      </c>
      <c r="B70" s="226" t="s">
        <v>384</v>
      </c>
      <c r="C70" s="255"/>
      <c r="D70" s="261"/>
      <c r="E70" s="261"/>
      <c r="F70" s="261"/>
      <c r="G70" s="261"/>
      <c r="H70" s="261"/>
    </row>
    <row r="71" spans="1:8" ht="18" customHeight="1">
      <c r="A71" s="228">
        <v>1</v>
      </c>
      <c r="B71" s="254" t="s">
        <v>385</v>
      </c>
      <c r="C71" s="255"/>
      <c r="D71" s="261"/>
      <c r="E71" s="261"/>
      <c r="F71" s="261"/>
      <c r="G71" s="261"/>
      <c r="H71" s="261"/>
    </row>
    <row r="72" spans="1:8" ht="17.45" customHeight="1">
      <c r="A72" s="228">
        <v>2</v>
      </c>
      <c r="B72" s="254" t="s">
        <v>386</v>
      </c>
      <c r="C72" s="258"/>
      <c r="D72" s="261"/>
      <c r="E72" s="261"/>
      <c r="F72" s="261"/>
      <c r="G72" s="261"/>
      <c r="H72" s="261"/>
    </row>
    <row r="73" spans="1:8">
      <c r="A73" s="245"/>
      <c r="B73" s="312" t="s">
        <v>388</v>
      </c>
      <c r="C73" s="259"/>
      <c r="D73" s="264"/>
      <c r="H73" s="264"/>
    </row>
    <row r="74" spans="1:8">
      <c r="A74" s="245"/>
      <c r="B74" s="312"/>
      <c r="C74" s="259"/>
      <c r="D74" s="264"/>
      <c r="H74" s="264"/>
    </row>
    <row r="75" spans="1:8" ht="16.5">
      <c r="A75" s="173"/>
      <c r="B75" s="173"/>
      <c r="C75" s="252"/>
      <c r="D75" s="313"/>
      <c r="E75" s="573" t="str">
        <f>"..., ngày ... tháng ... năm "&amp;Năm</f>
        <v>..., ngày ... tháng ... năm 2021</v>
      </c>
      <c r="F75" s="573"/>
      <c r="G75" s="573"/>
      <c r="H75" s="573"/>
    </row>
    <row r="76" spans="1:8" ht="16.5">
      <c r="A76" s="173"/>
      <c r="B76" s="173"/>
      <c r="C76" s="252"/>
      <c r="D76" s="314"/>
      <c r="E76" s="547" t="s">
        <v>49</v>
      </c>
      <c r="F76" s="547"/>
      <c r="G76" s="547"/>
      <c r="H76" s="547"/>
    </row>
    <row r="77" spans="1:8">
      <c r="A77" s="173"/>
      <c r="B77" s="173"/>
      <c r="C77" s="252"/>
      <c r="D77" s="208"/>
      <c r="E77" s="548" t="s">
        <v>50</v>
      </c>
      <c r="F77" s="548"/>
      <c r="G77" s="548"/>
      <c r="H77" s="548"/>
    </row>
  </sheetData>
  <mergeCells count="12">
    <mergeCell ref="E75:H75"/>
    <mergeCell ref="E76:H76"/>
    <mergeCell ref="E77:H77"/>
    <mergeCell ref="F1:H1"/>
    <mergeCell ref="E8:G8"/>
    <mergeCell ref="A5:H5"/>
    <mergeCell ref="A6:H6"/>
    <mergeCell ref="A8:A9"/>
    <mergeCell ref="B8:B9"/>
    <mergeCell ref="C8:C9"/>
    <mergeCell ref="D8:D9"/>
    <mergeCell ref="H8:H9"/>
  </mergeCells>
  <printOptions horizontalCentered="1"/>
  <pageMargins left="0.23622047244094491" right="0.23622047244094491" top="0.23622047244094491" bottom="0.23622047244094491" header="0.15748031496062992" footer="0.15748031496062992"/>
  <pageSetup paperSize="9" scale="80" firstPageNumber="28" orientation="portrait" useFirstPageNumber="1" r:id="rId1"/>
  <headerFooter>
    <oddFooter>&amp;R&amp;P</oddFooter>
  </headerFooter>
  <ignoredErrors>
    <ignoredError sqref="A38:A42 A13:A29 A32:A34" numberStoredAsText="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20"/>
  <sheetViews>
    <sheetView workbookViewId="0">
      <selection activeCell="I22" sqref="I22"/>
    </sheetView>
  </sheetViews>
  <sheetFormatPr defaultColWidth="9" defaultRowHeight="15"/>
  <cols>
    <col min="1" max="1" width="5.25" style="201" customWidth="1"/>
    <col min="2" max="2" width="28.375" style="201" customWidth="1"/>
    <col min="3" max="3" width="13.5" style="201" customWidth="1"/>
    <col min="4" max="4" width="11.25" style="201" customWidth="1"/>
    <col min="5" max="5" width="12.875" style="201" customWidth="1"/>
    <col min="6" max="6" width="11.125" style="201" customWidth="1"/>
    <col min="7" max="7" width="13.625" style="201" customWidth="1"/>
    <col min="8" max="8" width="11.125" style="201" customWidth="1"/>
    <col min="9" max="9" width="13.875" style="201" customWidth="1"/>
    <col min="10" max="16384" width="9" style="201"/>
  </cols>
  <sheetData>
    <row r="1" spans="1:9" ht="15.75">
      <c r="A1" s="148" t="s">
        <v>284</v>
      </c>
      <c r="B1" s="200"/>
      <c r="C1" s="579"/>
      <c r="D1" s="579"/>
      <c r="E1" s="579"/>
      <c r="F1" s="579"/>
      <c r="H1" s="585" t="s">
        <v>605</v>
      </c>
      <c r="I1" s="585"/>
    </row>
    <row r="2" spans="1:9" ht="15.75">
      <c r="A2" s="148" t="s">
        <v>222</v>
      </c>
      <c r="B2" s="193"/>
      <c r="C2" s="202"/>
      <c r="D2" s="202"/>
      <c r="E2" s="202"/>
      <c r="F2" s="193"/>
      <c r="G2" s="580"/>
      <c r="H2" s="580"/>
      <c r="I2" s="580"/>
    </row>
    <row r="3" spans="1:9" ht="15.75">
      <c r="A3" s="148" t="s">
        <v>223</v>
      </c>
      <c r="B3" s="193"/>
      <c r="C3" s="202"/>
      <c r="D3" s="202"/>
      <c r="E3" s="202"/>
      <c r="F3" s="193"/>
      <c r="G3" s="194"/>
      <c r="H3" s="194"/>
      <c r="I3" s="194"/>
    </row>
    <row r="4" spans="1:9" ht="17.45" customHeight="1">
      <c r="A4" s="581" t="s">
        <v>285</v>
      </c>
      <c r="B4" s="581"/>
      <c r="C4" s="581"/>
      <c r="D4" s="581"/>
      <c r="E4" s="581"/>
      <c r="F4" s="581"/>
      <c r="G4" s="581"/>
      <c r="H4" s="581"/>
      <c r="I4" s="581"/>
    </row>
    <row r="5" spans="1:9" ht="18.75">
      <c r="A5" s="581" t="str">
        <f>"NĂM "&amp;NămKH</f>
        <v>NĂM 2022</v>
      </c>
      <c r="B5" s="581"/>
      <c r="C5" s="581"/>
      <c r="D5" s="581"/>
      <c r="E5" s="581"/>
      <c r="F5" s="581"/>
      <c r="G5" s="581"/>
      <c r="H5" s="581"/>
      <c r="I5" s="581"/>
    </row>
    <row r="6" spans="1:9">
      <c r="A6" s="203"/>
      <c r="B6" s="203"/>
      <c r="C6" s="203"/>
      <c r="D6" s="203"/>
      <c r="E6" s="203"/>
      <c r="F6" s="203"/>
      <c r="G6" s="203"/>
      <c r="H6" s="203"/>
      <c r="I6" s="203"/>
    </row>
    <row r="7" spans="1:9" ht="15" customHeight="1">
      <c r="A7" s="582" t="s">
        <v>190</v>
      </c>
      <c r="B7" s="582" t="s">
        <v>286</v>
      </c>
      <c r="C7" s="583" t="s">
        <v>287</v>
      </c>
      <c r="D7" s="583" t="s">
        <v>288</v>
      </c>
      <c r="E7" s="583" t="s">
        <v>289</v>
      </c>
      <c r="F7" s="584" t="s">
        <v>290</v>
      </c>
      <c r="G7" s="584"/>
      <c r="H7" s="584"/>
      <c r="I7" s="584"/>
    </row>
    <row r="8" spans="1:9" ht="15" customHeight="1">
      <c r="A8" s="582"/>
      <c r="B8" s="582"/>
      <c r="C8" s="583"/>
      <c r="D8" s="583"/>
      <c r="E8" s="583"/>
      <c r="F8" s="584" t="s">
        <v>291</v>
      </c>
      <c r="G8" s="584"/>
      <c r="H8" s="584"/>
      <c r="I8" s="586" t="s">
        <v>55</v>
      </c>
    </row>
    <row r="9" spans="1:9" ht="43.5" customHeight="1">
      <c r="A9" s="582"/>
      <c r="B9" s="582"/>
      <c r="C9" s="583"/>
      <c r="D9" s="583"/>
      <c r="E9" s="583"/>
      <c r="F9" s="277" t="s">
        <v>4</v>
      </c>
      <c r="G9" s="204" t="s">
        <v>292</v>
      </c>
      <c r="H9" s="204" t="s">
        <v>293</v>
      </c>
      <c r="I9" s="586"/>
    </row>
    <row r="10" spans="1:9" s="323" customFormat="1" ht="17.25" customHeight="1">
      <c r="A10" s="321" t="s">
        <v>6</v>
      </c>
      <c r="B10" s="321" t="s">
        <v>48</v>
      </c>
      <c r="C10" s="322">
        <v>1</v>
      </c>
      <c r="D10" s="322">
        <v>2</v>
      </c>
      <c r="E10" s="322">
        <v>3</v>
      </c>
      <c r="F10" s="321">
        <v>4</v>
      </c>
      <c r="G10" s="321">
        <v>5</v>
      </c>
      <c r="H10" s="321">
        <v>6</v>
      </c>
      <c r="I10" s="321">
        <v>7</v>
      </c>
    </row>
    <row r="11" spans="1:9" s="219" customFormat="1" ht="36.6" customHeight="1">
      <c r="A11" s="277" t="s">
        <v>37</v>
      </c>
      <c r="B11" s="315" t="s">
        <v>294</v>
      </c>
      <c r="C11" s="316"/>
      <c r="D11" s="316"/>
      <c r="E11" s="316"/>
      <c r="F11" s="277"/>
      <c r="G11" s="277"/>
      <c r="H11" s="277"/>
      <c r="I11" s="277"/>
    </row>
    <row r="12" spans="1:9" s="219" customFormat="1" ht="21" customHeight="1">
      <c r="A12" s="277"/>
      <c r="B12" s="315"/>
      <c r="C12" s="316"/>
      <c r="D12" s="316"/>
      <c r="E12" s="316"/>
      <c r="F12" s="277"/>
      <c r="G12" s="277"/>
      <c r="H12" s="277"/>
      <c r="I12" s="277"/>
    </row>
    <row r="13" spans="1:9" s="219" customFormat="1" ht="30" customHeight="1">
      <c r="A13" s="277" t="s">
        <v>38</v>
      </c>
      <c r="B13" s="315" t="str">
        <f>"Dự kiến nhu cầu kinh phí  năm " &amp;NămKH&amp; " chi tiết theo nguồn KP"</f>
        <v>Dự kiến nhu cầu kinh phí  năm 2022 chi tiết theo nguồn KP</v>
      </c>
      <c r="C13" s="277"/>
      <c r="D13" s="277"/>
      <c r="E13" s="277"/>
      <c r="F13" s="277"/>
      <c r="G13" s="317"/>
      <c r="H13" s="317"/>
      <c r="I13" s="277"/>
    </row>
    <row r="14" spans="1:9" ht="23.25" customHeight="1">
      <c r="A14" s="318"/>
      <c r="B14" s="319"/>
      <c r="C14" s="318"/>
      <c r="D14" s="318"/>
      <c r="E14" s="318"/>
      <c r="F14" s="318"/>
      <c r="G14" s="320"/>
      <c r="H14" s="320"/>
      <c r="I14" s="318"/>
    </row>
    <row r="15" spans="1:9" s="220" customFormat="1" ht="28.5" customHeight="1">
      <c r="A15" s="277"/>
      <c r="B15" s="204" t="s">
        <v>295</v>
      </c>
      <c r="C15" s="277"/>
      <c r="D15" s="277"/>
      <c r="E15" s="277"/>
      <c r="F15" s="277"/>
      <c r="G15" s="317"/>
      <c r="H15" s="317"/>
      <c r="I15" s="277"/>
    </row>
    <row r="16" spans="1:9" ht="17.45" customHeight="1">
      <c r="A16" s="195"/>
      <c r="B16" s="196"/>
      <c r="C16" s="202"/>
      <c r="D16" s="202"/>
      <c r="E16" s="202"/>
      <c r="F16" s="197"/>
      <c r="G16" s="197"/>
      <c r="H16" s="197"/>
      <c r="I16" s="197"/>
    </row>
    <row r="17" spans="1:10" ht="17.45" customHeight="1">
      <c r="A17" s="205" t="s">
        <v>296</v>
      </c>
      <c r="B17" s="202"/>
      <c r="C17" s="202"/>
      <c r="D17" s="202"/>
      <c r="E17" s="202"/>
      <c r="F17" s="206"/>
      <c r="G17" s="206"/>
      <c r="H17" s="202"/>
      <c r="I17" s="202"/>
    </row>
    <row r="18" spans="1:10" ht="17.45" customHeight="1">
      <c r="A18" s="198"/>
      <c r="B18" s="198"/>
      <c r="C18" s="202"/>
      <c r="D18" s="202"/>
      <c r="E18" s="202"/>
      <c r="F18" s="198"/>
      <c r="G18" s="587" t="str">
        <f>"……, ngày…. tháng….năm "&amp;Năm</f>
        <v>……, ngày…. tháng….năm 2021</v>
      </c>
      <c r="H18" s="587"/>
      <c r="I18" s="587"/>
    </row>
    <row r="19" spans="1:10" ht="17.45" customHeight="1">
      <c r="A19" s="578"/>
      <c r="B19" s="578"/>
      <c r="C19" s="199"/>
      <c r="D19" s="199"/>
      <c r="E19" s="199"/>
      <c r="F19" s="199"/>
      <c r="G19" s="547" t="s">
        <v>49</v>
      </c>
      <c r="H19" s="547"/>
      <c r="I19" s="547"/>
      <c r="J19" s="207"/>
    </row>
    <row r="20" spans="1:10" ht="15.75">
      <c r="G20" s="548" t="s">
        <v>50</v>
      </c>
      <c r="H20" s="548"/>
      <c r="I20" s="548"/>
      <c r="J20" s="208"/>
    </row>
  </sheetData>
  <mergeCells count="17">
    <mergeCell ref="G20:I20"/>
    <mergeCell ref="H1:I1"/>
    <mergeCell ref="F8:H8"/>
    <mergeCell ref="I8:I9"/>
    <mergeCell ref="G18:I18"/>
    <mergeCell ref="A19:B19"/>
    <mergeCell ref="G19:I19"/>
    <mergeCell ref="C1:F1"/>
    <mergeCell ref="G2:I2"/>
    <mergeCell ref="A4:I4"/>
    <mergeCell ref="A5:I5"/>
    <mergeCell ref="A7:A9"/>
    <mergeCell ref="B7:B9"/>
    <mergeCell ref="C7:C9"/>
    <mergeCell ref="D7:D9"/>
    <mergeCell ref="E7:E9"/>
    <mergeCell ref="F7:I7"/>
  </mergeCells>
  <printOptions horizontalCentered="1"/>
  <pageMargins left="0.23622047244094491" right="0.23622047244094491" top="0.74803149606299213" bottom="0.74803149606299213" header="0.31496062992125984" footer="0.31496062992125984"/>
  <pageSetup paperSize="9" firstPageNumber="30" orientation="landscape" useFirstPageNumber="1" r:id="rId1"/>
  <headerFooter>
    <oddFooter>&amp;R&amp;P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B25"/>
  <sheetViews>
    <sheetView topLeftCell="C1" zoomScale="85" zoomScaleNormal="85" workbookViewId="0">
      <selection activeCell="I22" sqref="I22"/>
    </sheetView>
  </sheetViews>
  <sheetFormatPr defaultRowHeight="15"/>
  <cols>
    <col min="1" max="1" width="4.125" style="217" customWidth="1"/>
    <col min="2" max="2" width="17.25" style="209" customWidth="1"/>
    <col min="3" max="3" width="5.875" style="209" customWidth="1"/>
    <col min="4" max="4" width="8.25" style="209" customWidth="1"/>
    <col min="5" max="5" width="6.5" style="209" customWidth="1"/>
    <col min="6" max="6" width="7.375" style="209" customWidth="1"/>
    <col min="7" max="8" width="7.125" style="209" customWidth="1"/>
    <col min="9" max="9" width="6.5" style="209" customWidth="1"/>
    <col min="10" max="10" width="6.375" style="209" customWidth="1"/>
    <col min="11" max="11" width="5.625" style="209" customWidth="1"/>
    <col min="12" max="12" width="7.25" style="209" customWidth="1"/>
    <col min="13" max="13" width="6" style="209" customWidth="1"/>
    <col min="14" max="14" width="6.875" style="209" customWidth="1"/>
    <col min="15" max="16" width="5.875" style="209" customWidth="1"/>
    <col min="17" max="17" width="6.75" style="209" customWidth="1"/>
    <col min="18" max="22" width="9" style="209"/>
    <col min="23" max="23" width="6.625" style="209" customWidth="1"/>
    <col min="24" max="256" width="9" style="209"/>
    <col min="257" max="257" width="2.625" style="209" customWidth="1"/>
    <col min="258" max="258" width="26.75" style="209" customWidth="1"/>
    <col min="259" max="262" width="8.25" style="209" customWidth="1"/>
    <col min="263" max="263" width="9.125" style="209" customWidth="1"/>
    <col min="264" max="512" width="9" style="209"/>
    <col min="513" max="513" width="2.625" style="209" customWidth="1"/>
    <col min="514" max="514" width="26.75" style="209" customWidth="1"/>
    <col min="515" max="518" width="8.25" style="209" customWidth="1"/>
    <col min="519" max="519" width="9.125" style="209" customWidth="1"/>
    <col min="520" max="768" width="9" style="209"/>
    <col min="769" max="769" width="2.625" style="209" customWidth="1"/>
    <col min="770" max="770" width="26.75" style="209" customWidth="1"/>
    <col min="771" max="774" width="8.25" style="209" customWidth="1"/>
    <col min="775" max="775" width="9.125" style="209" customWidth="1"/>
    <col min="776" max="1024" width="9" style="209"/>
    <col min="1025" max="1025" width="2.625" style="209" customWidth="1"/>
    <col min="1026" max="1026" width="26.75" style="209" customWidth="1"/>
    <col min="1027" max="1030" width="8.25" style="209" customWidth="1"/>
    <col min="1031" max="1031" width="9.125" style="209" customWidth="1"/>
    <col min="1032" max="1280" width="9" style="209"/>
    <col min="1281" max="1281" width="2.625" style="209" customWidth="1"/>
    <col min="1282" max="1282" width="26.75" style="209" customWidth="1"/>
    <col min="1283" max="1286" width="8.25" style="209" customWidth="1"/>
    <col min="1287" max="1287" width="9.125" style="209" customWidth="1"/>
    <col min="1288" max="1536" width="9" style="209"/>
    <col min="1537" max="1537" width="2.625" style="209" customWidth="1"/>
    <col min="1538" max="1538" width="26.75" style="209" customWidth="1"/>
    <col min="1539" max="1542" width="8.25" style="209" customWidth="1"/>
    <col min="1543" max="1543" width="9.125" style="209" customWidth="1"/>
    <col min="1544" max="1792" width="9" style="209"/>
    <col min="1793" max="1793" width="2.625" style="209" customWidth="1"/>
    <col min="1794" max="1794" width="26.75" style="209" customWidth="1"/>
    <col min="1795" max="1798" width="8.25" style="209" customWidth="1"/>
    <col min="1799" max="1799" width="9.125" style="209" customWidth="1"/>
    <col min="1800" max="2048" width="9" style="209"/>
    <col min="2049" max="2049" width="2.625" style="209" customWidth="1"/>
    <col min="2050" max="2050" width="26.75" style="209" customWidth="1"/>
    <col min="2051" max="2054" width="8.25" style="209" customWidth="1"/>
    <col min="2055" max="2055" width="9.125" style="209" customWidth="1"/>
    <col min="2056" max="2304" width="9" style="209"/>
    <col min="2305" max="2305" width="2.625" style="209" customWidth="1"/>
    <col min="2306" max="2306" width="26.75" style="209" customWidth="1"/>
    <col min="2307" max="2310" width="8.25" style="209" customWidth="1"/>
    <col min="2311" max="2311" width="9.125" style="209" customWidth="1"/>
    <col min="2312" max="2560" width="9" style="209"/>
    <col min="2561" max="2561" width="2.625" style="209" customWidth="1"/>
    <col min="2562" max="2562" width="26.75" style="209" customWidth="1"/>
    <col min="2563" max="2566" width="8.25" style="209" customWidth="1"/>
    <col min="2567" max="2567" width="9.125" style="209" customWidth="1"/>
    <col min="2568" max="2816" width="9" style="209"/>
    <col min="2817" max="2817" width="2.625" style="209" customWidth="1"/>
    <col min="2818" max="2818" width="26.75" style="209" customWidth="1"/>
    <col min="2819" max="2822" width="8.25" style="209" customWidth="1"/>
    <col min="2823" max="2823" width="9.125" style="209" customWidth="1"/>
    <col min="2824" max="3072" width="9" style="209"/>
    <col min="3073" max="3073" width="2.625" style="209" customWidth="1"/>
    <col min="3074" max="3074" width="26.75" style="209" customWidth="1"/>
    <col min="3075" max="3078" width="8.25" style="209" customWidth="1"/>
    <col min="3079" max="3079" width="9.125" style="209" customWidth="1"/>
    <col min="3080" max="3328" width="9" style="209"/>
    <col min="3329" max="3329" width="2.625" style="209" customWidth="1"/>
    <col min="3330" max="3330" width="26.75" style="209" customWidth="1"/>
    <col min="3331" max="3334" width="8.25" style="209" customWidth="1"/>
    <col min="3335" max="3335" width="9.125" style="209" customWidth="1"/>
    <col min="3336" max="3584" width="9" style="209"/>
    <col min="3585" max="3585" width="2.625" style="209" customWidth="1"/>
    <col min="3586" max="3586" width="26.75" style="209" customWidth="1"/>
    <col min="3587" max="3590" width="8.25" style="209" customWidth="1"/>
    <col min="3591" max="3591" width="9.125" style="209" customWidth="1"/>
    <col min="3592" max="3840" width="9" style="209"/>
    <col min="3841" max="3841" width="2.625" style="209" customWidth="1"/>
    <col min="3842" max="3842" width="26.75" style="209" customWidth="1"/>
    <col min="3843" max="3846" width="8.25" style="209" customWidth="1"/>
    <col min="3847" max="3847" width="9.125" style="209" customWidth="1"/>
    <col min="3848" max="4096" width="9" style="209"/>
    <col min="4097" max="4097" width="2.625" style="209" customWidth="1"/>
    <col min="4098" max="4098" width="26.75" style="209" customWidth="1"/>
    <col min="4099" max="4102" width="8.25" style="209" customWidth="1"/>
    <col min="4103" max="4103" width="9.125" style="209" customWidth="1"/>
    <col min="4104" max="4352" width="9" style="209"/>
    <col min="4353" max="4353" width="2.625" style="209" customWidth="1"/>
    <col min="4354" max="4354" width="26.75" style="209" customWidth="1"/>
    <col min="4355" max="4358" width="8.25" style="209" customWidth="1"/>
    <col min="4359" max="4359" width="9.125" style="209" customWidth="1"/>
    <col min="4360" max="4608" width="9" style="209"/>
    <col min="4609" max="4609" width="2.625" style="209" customWidth="1"/>
    <col min="4610" max="4610" width="26.75" style="209" customWidth="1"/>
    <col min="4611" max="4614" width="8.25" style="209" customWidth="1"/>
    <col min="4615" max="4615" width="9.125" style="209" customWidth="1"/>
    <col min="4616" max="4864" width="9" style="209"/>
    <col min="4865" max="4865" width="2.625" style="209" customWidth="1"/>
    <col min="4866" max="4866" width="26.75" style="209" customWidth="1"/>
    <col min="4867" max="4870" width="8.25" style="209" customWidth="1"/>
    <col min="4871" max="4871" width="9.125" style="209" customWidth="1"/>
    <col min="4872" max="5120" width="9" style="209"/>
    <col min="5121" max="5121" width="2.625" style="209" customWidth="1"/>
    <col min="5122" max="5122" width="26.75" style="209" customWidth="1"/>
    <col min="5123" max="5126" width="8.25" style="209" customWidth="1"/>
    <col min="5127" max="5127" width="9.125" style="209" customWidth="1"/>
    <col min="5128" max="5376" width="9" style="209"/>
    <col min="5377" max="5377" width="2.625" style="209" customWidth="1"/>
    <col min="5378" max="5378" width="26.75" style="209" customWidth="1"/>
    <col min="5379" max="5382" width="8.25" style="209" customWidth="1"/>
    <col min="5383" max="5383" width="9.125" style="209" customWidth="1"/>
    <col min="5384" max="5632" width="9" style="209"/>
    <col min="5633" max="5633" width="2.625" style="209" customWidth="1"/>
    <col min="5634" max="5634" width="26.75" style="209" customWidth="1"/>
    <col min="5635" max="5638" width="8.25" style="209" customWidth="1"/>
    <col min="5639" max="5639" width="9.125" style="209" customWidth="1"/>
    <col min="5640" max="5888" width="9" style="209"/>
    <col min="5889" max="5889" width="2.625" style="209" customWidth="1"/>
    <col min="5890" max="5890" width="26.75" style="209" customWidth="1"/>
    <col min="5891" max="5894" width="8.25" style="209" customWidth="1"/>
    <col min="5895" max="5895" width="9.125" style="209" customWidth="1"/>
    <col min="5896" max="6144" width="9" style="209"/>
    <col min="6145" max="6145" width="2.625" style="209" customWidth="1"/>
    <col min="6146" max="6146" width="26.75" style="209" customWidth="1"/>
    <col min="6147" max="6150" width="8.25" style="209" customWidth="1"/>
    <col min="6151" max="6151" width="9.125" style="209" customWidth="1"/>
    <col min="6152" max="6400" width="9" style="209"/>
    <col min="6401" max="6401" width="2.625" style="209" customWidth="1"/>
    <col min="6402" max="6402" width="26.75" style="209" customWidth="1"/>
    <col min="6403" max="6406" width="8.25" style="209" customWidth="1"/>
    <col min="6407" max="6407" width="9.125" style="209" customWidth="1"/>
    <col min="6408" max="6656" width="9" style="209"/>
    <col min="6657" max="6657" width="2.625" style="209" customWidth="1"/>
    <col min="6658" max="6658" width="26.75" style="209" customWidth="1"/>
    <col min="6659" max="6662" width="8.25" style="209" customWidth="1"/>
    <col min="6663" max="6663" width="9.125" style="209" customWidth="1"/>
    <col min="6664" max="6912" width="9" style="209"/>
    <col min="6913" max="6913" width="2.625" style="209" customWidth="1"/>
    <col min="6914" max="6914" width="26.75" style="209" customWidth="1"/>
    <col min="6915" max="6918" width="8.25" style="209" customWidth="1"/>
    <col min="6919" max="6919" width="9.125" style="209" customWidth="1"/>
    <col min="6920" max="7168" width="9" style="209"/>
    <col min="7169" max="7169" width="2.625" style="209" customWidth="1"/>
    <col min="7170" max="7170" width="26.75" style="209" customWidth="1"/>
    <col min="7171" max="7174" width="8.25" style="209" customWidth="1"/>
    <col min="7175" max="7175" width="9.125" style="209" customWidth="1"/>
    <col min="7176" max="7424" width="9" style="209"/>
    <col min="7425" max="7425" width="2.625" style="209" customWidth="1"/>
    <col min="7426" max="7426" width="26.75" style="209" customWidth="1"/>
    <col min="7427" max="7430" width="8.25" style="209" customWidth="1"/>
    <col min="7431" max="7431" width="9.125" style="209" customWidth="1"/>
    <col min="7432" max="7680" width="9" style="209"/>
    <col min="7681" max="7681" width="2.625" style="209" customWidth="1"/>
    <col min="7682" max="7682" width="26.75" style="209" customWidth="1"/>
    <col min="7683" max="7686" width="8.25" style="209" customWidth="1"/>
    <col min="7687" max="7687" width="9.125" style="209" customWidth="1"/>
    <col min="7688" max="7936" width="9" style="209"/>
    <col min="7937" max="7937" width="2.625" style="209" customWidth="1"/>
    <col min="7938" max="7938" width="26.75" style="209" customWidth="1"/>
    <col min="7939" max="7942" width="8.25" style="209" customWidth="1"/>
    <col min="7943" max="7943" width="9.125" style="209" customWidth="1"/>
    <col min="7944" max="8192" width="9" style="209"/>
    <col min="8193" max="8193" width="2.625" style="209" customWidth="1"/>
    <col min="8194" max="8194" width="26.75" style="209" customWidth="1"/>
    <col min="8195" max="8198" width="8.25" style="209" customWidth="1"/>
    <col min="8199" max="8199" width="9.125" style="209" customWidth="1"/>
    <col min="8200" max="8448" width="9" style="209"/>
    <col min="8449" max="8449" width="2.625" style="209" customWidth="1"/>
    <col min="8450" max="8450" width="26.75" style="209" customWidth="1"/>
    <col min="8451" max="8454" width="8.25" style="209" customWidth="1"/>
    <col min="8455" max="8455" width="9.125" style="209" customWidth="1"/>
    <col min="8456" max="8704" width="9" style="209"/>
    <col min="8705" max="8705" width="2.625" style="209" customWidth="1"/>
    <col min="8706" max="8706" width="26.75" style="209" customWidth="1"/>
    <col min="8707" max="8710" width="8.25" style="209" customWidth="1"/>
    <col min="8711" max="8711" width="9.125" style="209" customWidth="1"/>
    <col min="8712" max="8960" width="9" style="209"/>
    <col min="8961" max="8961" width="2.625" style="209" customWidth="1"/>
    <col min="8962" max="8962" width="26.75" style="209" customWidth="1"/>
    <col min="8963" max="8966" width="8.25" style="209" customWidth="1"/>
    <col min="8967" max="8967" width="9.125" style="209" customWidth="1"/>
    <col min="8968" max="9216" width="9" style="209"/>
    <col min="9217" max="9217" width="2.625" style="209" customWidth="1"/>
    <col min="9218" max="9218" width="26.75" style="209" customWidth="1"/>
    <col min="9219" max="9222" width="8.25" style="209" customWidth="1"/>
    <col min="9223" max="9223" width="9.125" style="209" customWidth="1"/>
    <col min="9224" max="9472" width="9" style="209"/>
    <col min="9473" max="9473" width="2.625" style="209" customWidth="1"/>
    <col min="9474" max="9474" width="26.75" style="209" customWidth="1"/>
    <col min="9475" max="9478" width="8.25" style="209" customWidth="1"/>
    <col min="9479" max="9479" width="9.125" style="209" customWidth="1"/>
    <col min="9480" max="9728" width="9" style="209"/>
    <col min="9729" max="9729" width="2.625" style="209" customWidth="1"/>
    <col min="9730" max="9730" width="26.75" style="209" customWidth="1"/>
    <col min="9731" max="9734" width="8.25" style="209" customWidth="1"/>
    <col min="9735" max="9735" width="9.125" style="209" customWidth="1"/>
    <col min="9736" max="9984" width="9" style="209"/>
    <col min="9985" max="9985" width="2.625" style="209" customWidth="1"/>
    <col min="9986" max="9986" width="26.75" style="209" customWidth="1"/>
    <col min="9987" max="9990" width="8.25" style="209" customWidth="1"/>
    <col min="9991" max="9991" width="9.125" style="209" customWidth="1"/>
    <col min="9992" max="10240" width="9" style="209"/>
    <col min="10241" max="10241" width="2.625" style="209" customWidth="1"/>
    <col min="10242" max="10242" width="26.75" style="209" customWidth="1"/>
    <col min="10243" max="10246" width="8.25" style="209" customWidth="1"/>
    <col min="10247" max="10247" width="9.125" style="209" customWidth="1"/>
    <col min="10248" max="10496" width="9" style="209"/>
    <col min="10497" max="10497" width="2.625" style="209" customWidth="1"/>
    <col min="10498" max="10498" width="26.75" style="209" customWidth="1"/>
    <col min="10499" max="10502" width="8.25" style="209" customWidth="1"/>
    <col min="10503" max="10503" width="9.125" style="209" customWidth="1"/>
    <col min="10504" max="10752" width="9" style="209"/>
    <col min="10753" max="10753" width="2.625" style="209" customWidth="1"/>
    <col min="10754" max="10754" width="26.75" style="209" customWidth="1"/>
    <col min="10755" max="10758" width="8.25" style="209" customWidth="1"/>
    <col min="10759" max="10759" width="9.125" style="209" customWidth="1"/>
    <col min="10760" max="11008" width="9" style="209"/>
    <col min="11009" max="11009" width="2.625" style="209" customWidth="1"/>
    <col min="11010" max="11010" width="26.75" style="209" customWidth="1"/>
    <col min="11011" max="11014" width="8.25" style="209" customWidth="1"/>
    <col min="11015" max="11015" width="9.125" style="209" customWidth="1"/>
    <col min="11016" max="11264" width="9" style="209"/>
    <col min="11265" max="11265" width="2.625" style="209" customWidth="1"/>
    <col min="11266" max="11266" width="26.75" style="209" customWidth="1"/>
    <col min="11267" max="11270" width="8.25" style="209" customWidth="1"/>
    <col min="11271" max="11271" width="9.125" style="209" customWidth="1"/>
    <col min="11272" max="11520" width="9" style="209"/>
    <col min="11521" max="11521" width="2.625" style="209" customWidth="1"/>
    <col min="11522" max="11522" width="26.75" style="209" customWidth="1"/>
    <col min="11523" max="11526" width="8.25" style="209" customWidth="1"/>
    <col min="11527" max="11527" width="9.125" style="209" customWidth="1"/>
    <col min="11528" max="11776" width="9" style="209"/>
    <col min="11777" max="11777" width="2.625" style="209" customWidth="1"/>
    <col min="11778" max="11778" width="26.75" style="209" customWidth="1"/>
    <col min="11779" max="11782" width="8.25" style="209" customWidth="1"/>
    <col min="11783" max="11783" width="9.125" style="209" customWidth="1"/>
    <col min="11784" max="12032" width="9" style="209"/>
    <col min="12033" max="12033" width="2.625" style="209" customWidth="1"/>
    <col min="12034" max="12034" width="26.75" style="209" customWidth="1"/>
    <col min="12035" max="12038" width="8.25" style="209" customWidth="1"/>
    <col min="12039" max="12039" width="9.125" style="209" customWidth="1"/>
    <col min="12040" max="12288" width="9" style="209"/>
    <col min="12289" max="12289" width="2.625" style="209" customWidth="1"/>
    <col min="12290" max="12290" width="26.75" style="209" customWidth="1"/>
    <col min="12291" max="12294" width="8.25" style="209" customWidth="1"/>
    <col min="12295" max="12295" width="9.125" style="209" customWidth="1"/>
    <col min="12296" max="12544" width="9" style="209"/>
    <col min="12545" max="12545" width="2.625" style="209" customWidth="1"/>
    <col min="12546" max="12546" width="26.75" style="209" customWidth="1"/>
    <col min="12547" max="12550" width="8.25" style="209" customWidth="1"/>
    <col min="12551" max="12551" width="9.125" style="209" customWidth="1"/>
    <col min="12552" max="12800" width="9" style="209"/>
    <col min="12801" max="12801" width="2.625" style="209" customWidth="1"/>
    <col min="12802" max="12802" width="26.75" style="209" customWidth="1"/>
    <col min="12803" max="12806" width="8.25" style="209" customWidth="1"/>
    <col min="12807" max="12807" width="9.125" style="209" customWidth="1"/>
    <col min="12808" max="13056" width="9" style="209"/>
    <col min="13057" max="13057" width="2.625" style="209" customWidth="1"/>
    <col min="13058" max="13058" width="26.75" style="209" customWidth="1"/>
    <col min="13059" max="13062" width="8.25" style="209" customWidth="1"/>
    <col min="13063" max="13063" width="9.125" style="209" customWidth="1"/>
    <col min="13064" max="13312" width="9" style="209"/>
    <col min="13313" max="13313" width="2.625" style="209" customWidth="1"/>
    <col min="13314" max="13314" width="26.75" style="209" customWidth="1"/>
    <col min="13315" max="13318" width="8.25" style="209" customWidth="1"/>
    <col min="13319" max="13319" width="9.125" style="209" customWidth="1"/>
    <col min="13320" max="13568" width="9" style="209"/>
    <col min="13569" max="13569" width="2.625" style="209" customWidth="1"/>
    <col min="13570" max="13570" width="26.75" style="209" customWidth="1"/>
    <col min="13571" max="13574" width="8.25" style="209" customWidth="1"/>
    <col min="13575" max="13575" width="9.125" style="209" customWidth="1"/>
    <col min="13576" max="13824" width="9" style="209"/>
    <col min="13825" max="13825" width="2.625" style="209" customWidth="1"/>
    <col min="13826" max="13826" width="26.75" style="209" customWidth="1"/>
    <col min="13827" max="13830" width="8.25" style="209" customWidth="1"/>
    <col min="13831" max="13831" width="9.125" style="209" customWidth="1"/>
    <col min="13832" max="14080" width="9" style="209"/>
    <col min="14081" max="14081" width="2.625" style="209" customWidth="1"/>
    <col min="14082" max="14082" width="26.75" style="209" customWidth="1"/>
    <col min="14083" max="14086" width="8.25" style="209" customWidth="1"/>
    <col min="14087" max="14087" width="9.125" style="209" customWidth="1"/>
    <col min="14088" max="14336" width="9" style="209"/>
    <col min="14337" max="14337" width="2.625" style="209" customWidth="1"/>
    <col min="14338" max="14338" width="26.75" style="209" customWidth="1"/>
    <col min="14339" max="14342" width="8.25" style="209" customWidth="1"/>
    <col min="14343" max="14343" width="9.125" style="209" customWidth="1"/>
    <col min="14344" max="14592" width="9" style="209"/>
    <col min="14593" max="14593" width="2.625" style="209" customWidth="1"/>
    <col min="14594" max="14594" width="26.75" style="209" customWidth="1"/>
    <col min="14595" max="14598" width="8.25" style="209" customWidth="1"/>
    <col min="14599" max="14599" width="9.125" style="209" customWidth="1"/>
    <col min="14600" max="14848" width="9" style="209"/>
    <col min="14849" max="14849" width="2.625" style="209" customWidth="1"/>
    <col min="14850" max="14850" width="26.75" style="209" customWidth="1"/>
    <col min="14851" max="14854" width="8.25" style="209" customWidth="1"/>
    <col min="14855" max="14855" width="9.125" style="209" customWidth="1"/>
    <col min="14856" max="15104" width="9" style="209"/>
    <col min="15105" max="15105" width="2.625" style="209" customWidth="1"/>
    <col min="15106" max="15106" width="26.75" style="209" customWidth="1"/>
    <col min="15107" max="15110" width="8.25" style="209" customWidth="1"/>
    <col min="15111" max="15111" width="9.125" style="209" customWidth="1"/>
    <col min="15112" max="15360" width="9" style="209"/>
    <col min="15361" max="15361" width="2.625" style="209" customWidth="1"/>
    <col min="15362" max="15362" width="26.75" style="209" customWidth="1"/>
    <col min="15363" max="15366" width="8.25" style="209" customWidth="1"/>
    <col min="15367" max="15367" width="9.125" style="209" customWidth="1"/>
    <col min="15368" max="15616" width="9" style="209"/>
    <col min="15617" max="15617" width="2.625" style="209" customWidth="1"/>
    <col min="15618" max="15618" width="26.75" style="209" customWidth="1"/>
    <col min="15619" max="15622" width="8.25" style="209" customWidth="1"/>
    <col min="15623" max="15623" width="9.125" style="209" customWidth="1"/>
    <col min="15624" max="15872" width="9" style="209"/>
    <col min="15873" max="15873" width="2.625" style="209" customWidth="1"/>
    <col min="15874" max="15874" width="26.75" style="209" customWidth="1"/>
    <col min="15875" max="15878" width="8.25" style="209" customWidth="1"/>
    <col min="15879" max="15879" width="9.125" style="209" customWidth="1"/>
    <col min="15880" max="16128" width="9" style="209"/>
    <col min="16129" max="16129" width="2.625" style="209" customWidth="1"/>
    <col min="16130" max="16130" width="26.75" style="209" customWidth="1"/>
    <col min="16131" max="16134" width="8.25" style="209" customWidth="1"/>
    <col min="16135" max="16135" width="9.125" style="209" customWidth="1"/>
    <col min="16136" max="16384" width="9" style="209"/>
  </cols>
  <sheetData>
    <row r="1" spans="1:28" s="221" customFormat="1" ht="15.75">
      <c r="A1" s="310" t="s">
        <v>221</v>
      </c>
      <c r="D1" s="305"/>
      <c r="F1" s="148"/>
      <c r="Z1" s="597" t="s">
        <v>604</v>
      </c>
      <c r="AA1" s="597"/>
      <c r="AB1" s="597"/>
    </row>
    <row r="2" spans="1:28" s="221" customFormat="1" ht="15.75">
      <c r="A2" s="310" t="s">
        <v>222</v>
      </c>
      <c r="D2" s="305"/>
      <c r="F2" s="148"/>
    </row>
    <row r="3" spans="1:28">
      <c r="A3" s="278" t="s">
        <v>223</v>
      </c>
      <c r="F3" s="215"/>
      <c r="Q3" s="216"/>
    </row>
    <row r="4" spans="1:28" ht="21" customHeight="1">
      <c r="A4" s="600" t="str">
        <f>"TỔNG HỢP DỰ TOÁN THU, CHI TỪ NGUỒN VAY NỢ NƯỚC NGOÀI VÀ VỐN ĐỐI ỨNG NĂM "&amp;NămKH</f>
        <v>TỔNG HỢP DỰ TOÁN THU, CHI TỪ NGUỒN VAY NỢ NƯỚC NGOÀI VÀ VỐN ĐỐI ỨNG NĂM 2022</v>
      </c>
      <c r="B4" s="600"/>
      <c r="C4" s="600"/>
      <c r="D4" s="600"/>
      <c r="E4" s="600"/>
      <c r="F4" s="600"/>
      <c r="G4" s="600"/>
      <c r="H4" s="600"/>
      <c r="I4" s="600"/>
      <c r="J4" s="600"/>
      <c r="K4" s="600"/>
      <c r="L4" s="600"/>
      <c r="M4" s="600"/>
      <c r="N4" s="600"/>
      <c r="O4" s="600"/>
      <c r="P4" s="600"/>
      <c r="Q4" s="600"/>
      <c r="R4" s="600"/>
      <c r="S4" s="600"/>
      <c r="T4" s="600"/>
      <c r="U4" s="600"/>
      <c r="V4" s="600"/>
      <c r="W4" s="600"/>
      <c r="X4" s="600"/>
    </row>
    <row r="5" spans="1:28">
      <c r="A5" s="218"/>
      <c r="B5" s="210"/>
      <c r="C5" s="210"/>
      <c r="D5" s="210"/>
      <c r="E5" s="210"/>
      <c r="F5" s="210"/>
      <c r="G5" s="210"/>
      <c r="H5" s="210"/>
      <c r="I5" s="210"/>
      <c r="J5" s="210"/>
      <c r="K5" s="210"/>
      <c r="L5" s="210"/>
      <c r="M5" s="210"/>
      <c r="N5" s="210"/>
      <c r="O5" s="210"/>
      <c r="P5" s="210"/>
      <c r="Q5" s="210"/>
      <c r="R5" s="210"/>
      <c r="S5" s="210"/>
      <c r="T5" s="210"/>
      <c r="U5" s="210"/>
      <c r="V5" s="210"/>
      <c r="W5" s="210"/>
      <c r="X5" s="210"/>
      <c r="Y5" s="210"/>
      <c r="Z5" s="210"/>
      <c r="AA5" s="210"/>
      <c r="AB5" s="214" t="s">
        <v>314</v>
      </c>
    </row>
    <row r="6" spans="1:28" ht="35.25" customHeight="1">
      <c r="A6" s="601" t="s">
        <v>190</v>
      </c>
      <c r="B6" s="590" t="s">
        <v>313</v>
      </c>
      <c r="C6" s="593" t="s">
        <v>312</v>
      </c>
      <c r="D6" s="593" t="s">
        <v>311</v>
      </c>
      <c r="E6" s="590" t="s">
        <v>310</v>
      </c>
      <c r="F6" s="591"/>
      <c r="G6" s="591"/>
      <c r="H6" s="591"/>
      <c r="I6" s="591"/>
      <c r="J6" s="591"/>
      <c r="K6" s="590" t="str">
        <f>"Luỹ kế thực hiện đến 31/12/ "&amp;Năm-1</f>
        <v>Luỹ kế thực hiện đến 31/12/ 2020</v>
      </c>
      <c r="L6" s="591"/>
      <c r="M6" s="591"/>
      <c r="N6" s="591"/>
      <c r="O6" s="591"/>
      <c r="P6" s="591"/>
      <c r="Q6" s="590" t="str">
        <f>"Đánh giá thực hiện năm "&amp;Năm</f>
        <v>Đánh giá thực hiện năm 2021</v>
      </c>
      <c r="R6" s="591"/>
      <c r="S6" s="591"/>
      <c r="T6" s="591"/>
      <c r="U6" s="591"/>
      <c r="V6" s="591"/>
      <c r="W6" s="590" t="str">
        <f>"Dự toán năm "&amp;NămKH</f>
        <v>Dự toán năm 2022</v>
      </c>
      <c r="X6" s="591"/>
      <c r="Y6" s="591"/>
      <c r="Z6" s="591"/>
      <c r="AA6" s="591"/>
      <c r="AB6" s="591"/>
    </row>
    <row r="7" spans="1:28">
      <c r="A7" s="601"/>
      <c r="B7" s="591"/>
      <c r="C7" s="592"/>
      <c r="D7" s="592"/>
      <c r="E7" s="590" t="s">
        <v>4</v>
      </c>
      <c r="F7" s="588" t="s">
        <v>309</v>
      </c>
      <c r="G7" s="589"/>
      <c r="H7" s="589"/>
      <c r="I7" s="589"/>
      <c r="J7" s="589"/>
      <c r="K7" s="590" t="s">
        <v>4</v>
      </c>
      <c r="L7" s="588" t="s">
        <v>309</v>
      </c>
      <c r="M7" s="589"/>
      <c r="N7" s="589"/>
      <c r="O7" s="589"/>
      <c r="P7" s="589"/>
      <c r="Q7" s="590" t="s">
        <v>4</v>
      </c>
      <c r="R7" s="588" t="s">
        <v>309</v>
      </c>
      <c r="S7" s="589"/>
      <c r="T7" s="589"/>
      <c r="U7" s="589"/>
      <c r="V7" s="589"/>
      <c r="W7" s="590" t="s">
        <v>4</v>
      </c>
      <c r="X7" s="588" t="s">
        <v>309</v>
      </c>
      <c r="Y7" s="589"/>
      <c r="Z7" s="589"/>
      <c r="AA7" s="589"/>
      <c r="AB7" s="589"/>
    </row>
    <row r="8" spans="1:28">
      <c r="A8" s="601"/>
      <c r="B8" s="591"/>
      <c r="C8" s="592"/>
      <c r="D8" s="592"/>
      <c r="E8" s="591"/>
      <c r="F8" s="593" t="s">
        <v>308</v>
      </c>
      <c r="G8" s="592" t="s">
        <v>307</v>
      </c>
      <c r="H8" s="592"/>
      <c r="I8" s="593" t="s">
        <v>306</v>
      </c>
      <c r="J8" s="592"/>
      <c r="K8" s="591"/>
      <c r="L8" s="593" t="s">
        <v>308</v>
      </c>
      <c r="M8" s="592" t="s">
        <v>307</v>
      </c>
      <c r="N8" s="592"/>
      <c r="O8" s="593" t="s">
        <v>306</v>
      </c>
      <c r="P8" s="592"/>
      <c r="Q8" s="591"/>
      <c r="R8" s="593" t="s">
        <v>308</v>
      </c>
      <c r="S8" s="592" t="s">
        <v>307</v>
      </c>
      <c r="T8" s="592"/>
      <c r="U8" s="593" t="s">
        <v>306</v>
      </c>
      <c r="V8" s="592"/>
      <c r="W8" s="591"/>
      <c r="X8" s="593" t="s">
        <v>308</v>
      </c>
      <c r="Y8" s="592" t="s">
        <v>307</v>
      </c>
      <c r="Z8" s="592"/>
      <c r="AA8" s="593" t="s">
        <v>306</v>
      </c>
      <c r="AB8" s="592"/>
    </row>
    <row r="9" spans="1:28" ht="45">
      <c r="A9" s="601"/>
      <c r="B9" s="592"/>
      <c r="C9" s="592"/>
      <c r="D9" s="592"/>
      <c r="E9" s="592"/>
      <c r="F9" s="592"/>
      <c r="G9" s="282" t="s">
        <v>305</v>
      </c>
      <c r="H9" s="282" t="s">
        <v>304</v>
      </c>
      <c r="I9" s="282" t="s">
        <v>305</v>
      </c>
      <c r="J9" s="282" t="s">
        <v>304</v>
      </c>
      <c r="K9" s="592"/>
      <c r="L9" s="592"/>
      <c r="M9" s="282" t="s">
        <v>305</v>
      </c>
      <c r="N9" s="282" t="s">
        <v>304</v>
      </c>
      <c r="O9" s="282" t="s">
        <v>305</v>
      </c>
      <c r="P9" s="282" t="s">
        <v>304</v>
      </c>
      <c r="Q9" s="592"/>
      <c r="R9" s="592"/>
      <c r="S9" s="282" t="s">
        <v>305</v>
      </c>
      <c r="T9" s="282" t="s">
        <v>304</v>
      </c>
      <c r="U9" s="282" t="s">
        <v>305</v>
      </c>
      <c r="V9" s="282" t="s">
        <v>304</v>
      </c>
      <c r="W9" s="592"/>
      <c r="X9" s="592"/>
      <c r="Y9" s="282" t="s">
        <v>305</v>
      </c>
      <c r="Z9" s="282" t="s">
        <v>304</v>
      </c>
      <c r="AA9" s="282" t="s">
        <v>305</v>
      </c>
      <c r="AB9" s="282" t="s">
        <v>304</v>
      </c>
    </row>
    <row r="10" spans="1:28">
      <c r="A10" s="213">
        <v>1</v>
      </c>
      <c r="B10" s="213">
        <v>2</v>
      </c>
      <c r="C10" s="213">
        <v>3</v>
      </c>
      <c r="D10" s="213">
        <v>4</v>
      </c>
      <c r="E10" s="213">
        <v>5</v>
      </c>
      <c r="F10" s="213">
        <v>6</v>
      </c>
      <c r="G10" s="213">
        <v>7</v>
      </c>
      <c r="H10" s="213">
        <v>8</v>
      </c>
      <c r="I10" s="213">
        <v>9</v>
      </c>
      <c r="J10" s="213">
        <v>10</v>
      </c>
      <c r="K10" s="213">
        <v>11</v>
      </c>
      <c r="L10" s="213">
        <v>12</v>
      </c>
      <c r="M10" s="213">
        <v>13</v>
      </c>
      <c r="N10" s="213">
        <v>14</v>
      </c>
      <c r="O10" s="213">
        <v>15</v>
      </c>
      <c r="P10" s="213">
        <v>16</v>
      </c>
      <c r="Q10" s="213">
        <v>17</v>
      </c>
      <c r="R10" s="213">
        <v>18</v>
      </c>
      <c r="S10" s="213">
        <v>19</v>
      </c>
      <c r="T10" s="213">
        <v>20</v>
      </c>
      <c r="U10" s="213">
        <v>21</v>
      </c>
      <c r="V10" s="213">
        <v>22</v>
      </c>
      <c r="W10" s="213">
        <v>23</v>
      </c>
      <c r="X10" s="213">
        <v>24</v>
      </c>
      <c r="Y10" s="213">
        <v>25</v>
      </c>
      <c r="Z10" s="213">
        <v>26</v>
      </c>
      <c r="AA10" s="213">
        <v>27</v>
      </c>
      <c r="AB10" s="213">
        <v>28</v>
      </c>
    </row>
    <row r="11" spans="1:28">
      <c r="A11" s="213"/>
      <c r="B11" s="324" t="s">
        <v>303</v>
      </c>
      <c r="C11" s="325"/>
      <c r="D11" s="325"/>
      <c r="E11" s="325"/>
      <c r="F11" s="325"/>
      <c r="G11" s="325"/>
      <c r="H11" s="325"/>
      <c r="I11" s="325"/>
      <c r="J11" s="325"/>
      <c r="K11" s="325"/>
      <c r="L11" s="325"/>
      <c r="M11" s="325"/>
      <c r="N11" s="325"/>
      <c r="O11" s="325"/>
      <c r="P11" s="325"/>
      <c r="Q11" s="325"/>
      <c r="R11" s="325"/>
      <c r="S11" s="325"/>
      <c r="T11" s="325"/>
      <c r="U11" s="325"/>
      <c r="V11" s="325"/>
      <c r="W11" s="325"/>
      <c r="X11" s="325"/>
      <c r="Y11" s="325"/>
      <c r="Z11" s="325"/>
      <c r="AA11" s="325"/>
      <c r="AB11" s="325"/>
    </row>
    <row r="12" spans="1:28">
      <c r="A12" s="326" t="s">
        <v>37</v>
      </c>
      <c r="B12" s="327"/>
      <c r="C12" s="327"/>
      <c r="D12" s="327"/>
      <c r="E12" s="327"/>
      <c r="F12" s="327"/>
      <c r="G12" s="327"/>
      <c r="H12" s="327"/>
      <c r="I12" s="327"/>
      <c r="J12" s="327"/>
      <c r="K12" s="327"/>
      <c r="L12" s="327"/>
      <c r="M12" s="327"/>
      <c r="N12" s="327"/>
      <c r="O12" s="327"/>
      <c r="P12" s="327"/>
      <c r="Q12" s="327"/>
      <c r="R12" s="327"/>
      <c r="S12" s="327"/>
      <c r="T12" s="327"/>
      <c r="U12" s="327"/>
      <c r="V12" s="327"/>
      <c r="W12" s="327"/>
      <c r="X12" s="327"/>
      <c r="Y12" s="327"/>
      <c r="Z12" s="327"/>
      <c r="AA12" s="327"/>
      <c r="AB12" s="327"/>
    </row>
    <row r="13" spans="1:28">
      <c r="A13" s="213">
        <v>1</v>
      </c>
      <c r="B13" s="328" t="s">
        <v>302</v>
      </c>
      <c r="C13" s="329"/>
      <c r="D13" s="329"/>
      <c r="E13" s="329"/>
      <c r="F13" s="329"/>
      <c r="G13" s="329"/>
      <c r="H13" s="329"/>
      <c r="I13" s="329"/>
      <c r="J13" s="329"/>
      <c r="K13" s="329"/>
      <c r="L13" s="329"/>
      <c r="M13" s="329"/>
      <c r="N13" s="329"/>
      <c r="O13" s="329"/>
      <c r="P13" s="329"/>
      <c r="Q13" s="329"/>
      <c r="R13" s="329"/>
      <c r="S13" s="329"/>
      <c r="T13" s="329"/>
      <c r="U13" s="329"/>
      <c r="V13" s="329"/>
      <c r="W13" s="329"/>
      <c r="X13" s="329"/>
      <c r="Y13" s="329"/>
      <c r="Z13" s="329"/>
      <c r="AA13" s="329"/>
      <c r="AB13" s="329"/>
    </row>
    <row r="14" spans="1:28">
      <c r="A14" s="213">
        <v>2</v>
      </c>
      <c r="B14" s="328" t="s">
        <v>301</v>
      </c>
      <c r="C14" s="329"/>
      <c r="D14" s="329"/>
      <c r="E14" s="329"/>
      <c r="F14" s="329"/>
      <c r="G14" s="329"/>
      <c r="H14" s="329"/>
      <c r="I14" s="329"/>
      <c r="J14" s="329"/>
      <c r="K14" s="329"/>
      <c r="L14" s="329"/>
      <c r="M14" s="329"/>
      <c r="N14" s="329"/>
      <c r="O14" s="329"/>
      <c r="P14" s="329"/>
      <c r="Q14" s="329"/>
      <c r="R14" s="329"/>
      <c r="S14" s="329"/>
      <c r="T14" s="329"/>
      <c r="U14" s="329"/>
      <c r="V14" s="329"/>
      <c r="W14" s="329"/>
      <c r="X14" s="329"/>
      <c r="Y14" s="329"/>
      <c r="Z14" s="329"/>
      <c r="AA14" s="329"/>
      <c r="AB14" s="329"/>
    </row>
    <row r="15" spans="1:28">
      <c r="A15" s="213"/>
      <c r="B15" s="329" t="s">
        <v>300</v>
      </c>
      <c r="C15" s="329"/>
      <c r="D15" s="329"/>
      <c r="E15" s="329"/>
      <c r="F15" s="329"/>
      <c r="G15" s="329"/>
      <c r="H15" s="329"/>
      <c r="I15" s="329"/>
      <c r="J15" s="329"/>
      <c r="K15" s="329"/>
      <c r="L15" s="329"/>
      <c r="M15" s="329"/>
      <c r="N15" s="329"/>
      <c r="O15" s="329"/>
      <c r="P15" s="329"/>
      <c r="Q15" s="329"/>
      <c r="R15" s="329"/>
      <c r="S15" s="329"/>
      <c r="T15" s="329"/>
      <c r="U15" s="329"/>
      <c r="V15" s="329"/>
      <c r="W15" s="329"/>
      <c r="X15" s="329"/>
      <c r="Y15" s="329"/>
      <c r="Z15" s="329"/>
      <c r="AA15" s="329"/>
      <c r="AB15" s="329"/>
    </row>
    <row r="16" spans="1:28">
      <c r="A16" s="326" t="s">
        <v>38</v>
      </c>
      <c r="B16" s="327"/>
      <c r="C16" s="327"/>
      <c r="D16" s="327"/>
      <c r="E16" s="327"/>
      <c r="F16" s="327"/>
      <c r="G16" s="327"/>
      <c r="H16" s="327"/>
      <c r="I16" s="327"/>
      <c r="J16" s="327"/>
      <c r="K16" s="327"/>
      <c r="L16" s="327"/>
      <c r="M16" s="327"/>
      <c r="N16" s="327"/>
      <c r="O16" s="327"/>
      <c r="P16" s="327"/>
      <c r="Q16" s="327"/>
      <c r="R16" s="327"/>
      <c r="S16" s="327"/>
      <c r="T16" s="327"/>
      <c r="U16" s="327"/>
      <c r="V16" s="327"/>
      <c r="W16" s="327"/>
      <c r="X16" s="327"/>
      <c r="Y16" s="327"/>
      <c r="Z16" s="327"/>
      <c r="AA16" s="327"/>
      <c r="AB16" s="327"/>
    </row>
    <row r="17" spans="1:28">
      <c r="A17" s="213">
        <v>1</v>
      </c>
      <c r="B17" s="328" t="s">
        <v>299</v>
      </c>
      <c r="C17" s="329"/>
      <c r="D17" s="329"/>
      <c r="E17" s="329"/>
      <c r="F17" s="329"/>
      <c r="G17" s="329"/>
      <c r="H17" s="329"/>
      <c r="I17" s="329"/>
      <c r="J17" s="329"/>
      <c r="K17" s="329"/>
      <c r="L17" s="329"/>
      <c r="M17" s="329"/>
      <c r="N17" s="329"/>
      <c r="O17" s="329"/>
      <c r="P17" s="329"/>
      <c r="Q17" s="329"/>
      <c r="R17" s="329"/>
      <c r="S17" s="329"/>
      <c r="T17" s="329"/>
      <c r="U17" s="329"/>
      <c r="V17" s="329"/>
      <c r="W17" s="329"/>
      <c r="X17" s="329"/>
      <c r="Y17" s="329"/>
      <c r="Z17" s="329"/>
      <c r="AA17" s="329"/>
      <c r="AB17" s="329"/>
    </row>
    <row r="18" spans="1:28">
      <c r="A18" s="213">
        <v>2</v>
      </c>
      <c r="B18" s="328" t="s">
        <v>298</v>
      </c>
      <c r="C18" s="329"/>
      <c r="D18" s="329"/>
      <c r="E18" s="329"/>
      <c r="F18" s="329"/>
      <c r="G18" s="329"/>
      <c r="H18" s="329"/>
      <c r="I18" s="329"/>
      <c r="J18" s="329"/>
      <c r="K18" s="329"/>
      <c r="L18" s="329"/>
      <c r="M18" s="329"/>
      <c r="N18" s="329"/>
      <c r="O18" s="329"/>
      <c r="P18" s="329"/>
      <c r="Q18" s="329"/>
      <c r="R18" s="329"/>
      <c r="S18" s="329"/>
      <c r="T18" s="329"/>
      <c r="U18" s="329"/>
      <c r="V18" s="329"/>
      <c r="W18" s="329"/>
      <c r="X18" s="329"/>
      <c r="Y18" s="329"/>
      <c r="Z18" s="329"/>
      <c r="AA18" s="329"/>
      <c r="AB18" s="329"/>
    </row>
    <row r="19" spans="1:28">
      <c r="A19" s="213"/>
      <c r="B19" s="329"/>
      <c r="C19" s="329"/>
      <c r="D19" s="329"/>
      <c r="E19" s="329"/>
      <c r="F19" s="329"/>
      <c r="G19" s="329"/>
      <c r="H19" s="329"/>
      <c r="I19" s="329"/>
      <c r="J19" s="329"/>
      <c r="K19" s="329"/>
      <c r="L19" s="329"/>
      <c r="M19" s="329"/>
      <c r="N19" s="329"/>
      <c r="O19" s="329"/>
      <c r="P19" s="329"/>
      <c r="Q19" s="329"/>
      <c r="R19" s="329"/>
      <c r="S19" s="329"/>
      <c r="T19" s="329"/>
      <c r="U19" s="329"/>
      <c r="V19" s="329"/>
      <c r="W19" s="329"/>
      <c r="X19" s="329"/>
      <c r="Y19" s="329"/>
      <c r="Z19" s="329"/>
      <c r="AA19" s="329"/>
      <c r="AB19" s="329"/>
    </row>
    <row r="20" spans="1:28">
      <c r="A20" s="213"/>
      <c r="B20" s="329"/>
      <c r="C20" s="329"/>
      <c r="D20" s="329"/>
      <c r="E20" s="329"/>
      <c r="F20" s="329"/>
      <c r="G20" s="329"/>
      <c r="H20" s="329"/>
      <c r="I20" s="329"/>
      <c r="J20" s="329"/>
      <c r="K20" s="329"/>
      <c r="L20" s="329"/>
      <c r="M20" s="329"/>
      <c r="N20" s="329"/>
      <c r="O20" s="329"/>
      <c r="P20" s="329"/>
      <c r="Q20" s="329"/>
      <c r="R20" s="329"/>
      <c r="S20" s="329"/>
      <c r="T20" s="329"/>
      <c r="U20" s="329"/>
      <c r="V20" s="329"/>
      <c r="W20" s="329"/>
      <c r="X20" s="329"/>
      <c r="Y20" s="329"/>
      <c r="Z20" s="329"/>
      <c r="AA20" s="329"/>
      <c r="AB20" s="329"/>
    </row>
    <row r="21" spans="1:28">
      <c r="A21" s="213"/>
      <c r="B21" s="329"/>
      <c r="C21" s="329"/>
      <c r="D21" s="329"/>
      <c r="E21" s="329"/>
      <c r="F21" s="329"/>
      <c r="G21" s="329"/>
      <c r="H21" s="329"/>
      <c r="I21" s="329"/>
      <c r="J21" s="329"/>
      <c r="K21" s="329"/>
      <c r="L21" s="329"/>
      <c r="M21" s="329"/>
      <c r="N21" s="329"/>
      <c r="O21" s="329"/>
      <c r="P21" s="329"/>
      <c r="Q21" s="329"/>
      <c r="R21" s="329"/>
      <c r="S21" s="329"/>
      <c r="T21" s="329"/>
      <c r="U21" s="329"/>
      <c r="V21" s="329"/>
      <c r="W21" s="329"/>
      <c r="X21" s="329"/>
      <c r="Y21" s="329"/>
      <c r="Z21" s="329"/>
      <c r="AA21" s="329"/>
      <c r="AB21" s="329"/>
    </row>
    <row r="22" spans="1:28">
      <c r="A22" s="218"/>
      <c r="B22" s="210"/>
      <c r="C22" s="210"/>
      <c r="D22" s="210"/>
      <c r="E22" s="210"/>
      <c r="F22" s="210"/>
      <c r="G22" s="210"/>
      <c r="H22" s="210"/>
      <c r="I22" s="210"/>
      <c r="J22" s="210"/>
      <c r="K22" s="210"/>
      <c r="L22" s="210"/>
      <c r="M22" s="210"/>
      <c r="N22" s="210"/>
      <c r="O22" s="210"/>
      <c r="P22" s="210"/>
      <c r="Q22" s="210"/>
      <c r="R22" s="210"/>
      <c r="S22" s="210"/>
      <c r="T22" s="210"/>
      <c r="U22" s="210"/>
      <c r="V22" s="210"/>
      <c r="W22" s="210"/>
      <c r="X22" s="210"/>
      <c r="Y22" s="210"/>
      <c r="Z22" s="210"/>
      <c r="AA22" s="210"/>
      <c r="AB22" s="210"/>
    </row>
    <row r="23" spans="1:28" ht="16.5">
      <c r="A23" s="218"/>
      <c r="B23" s="212"/>
      <c r="C23" s="211"/>
      <c r="D23" s="211"/>
      <c r="E23" s="211"/>
      <c r="F23" s="211"/>
      <c r="G23" s="211"/>
      <c r="H23" s="211"/>
      <c r="I23" s="211"/>
      <c r="J23" s="211"/>
      <c r="K23" s="211"/>
      <c r="L23" s="211"/>
      <c r="M23" s="211"/>
      <c r="N23" s="211"/>
      <c r="O23" s="211"/>
      <c r="P23" s="211"/>
      <c r="Q23" s="211"/>
      <c r="R23" s="211"/>
      <c r="S23" s="211"/>
      <c r="T23" s="211"/>
      <c r="U23" s="211"/>
      <c r="V23" s="211"/>
      <c r="W23" s="596" t="str">
        <f>"..., ngày ... tháng ... năm "&amp;Năm</f>
        <v>..., ngày ... tháng ... năm 2021</v>
      </c>
      <c r="X23" s="587"/>
      <c r="Y23" s="587"/>
      <c r="Z23" s="587"/>
      <c r="AA23" s="587"/>
      <c r="AB23" s="587"/>
    </row>
    <row r="24" spans="1:28" ht="16.5">
      <c r="A24" s="218"/>
      <c r="B24" s="210"/>
      <c r="C24" s="210"/>
      <c r="D24" s="210"/>
      <c r="E24" s="210"/>
      <c r="F24" s="210"/>
      <c r="G24" s="210"/>
      <c r="H24" s="210"/>
      <c r="I24" s="210"/>
      <c r="J24" s="210"/>
      <c r="K24" s="210"/>
      <c r="L24" s="210"/>
      <c r="M24" s="210"/>
      <c r="N24" s="210"/>
      <c r="O24" s="210"/>
      <c r="P24" s="210"/>
      <c r="Q24" s="210"/>
      <c r="R24" s="210"/>
      <c r="S24" s="210"/>
      <c r="T24" s="210"/>
      <c r="U24" s="210"/>
      <c r="V24" s="210"/>
      <c r="W24" s="598" t="s">
        <v>49</v>
      </c>
      <c r="X24" s="599"/>
      <c r="Y24" s="599"/>
      <c r="Z24" s="599"/>
      <c r="AA24" s="599"/>
      <c r="AB24" s="599"/>
    </row>
    <row r="25" spans="1:28" ht="15.75">
      <c r="A25" s="218"/>
      <c r="B25" s="210"/>
      <c r="C25" s="210"/>
      <c r="D25" s="210"/>
      <c r="E25" s="210"/>
      <c r="F25" s="210"/>
      <c r="G25" s="210"/>
      <c r="H25" s="210"/>
      <c r="I25" s="210"/>
      <c r="J25" s="210"/>
      <c r="K25" s="210"/>
      <c r="L25" s="210"/>
      <c r="M25" s="210"/>
      <c r="N25" s="210"/>
      <c r="O25" s="210"/>
      <c r="P25" s="210"/>
      <c r="Q25" s="210"/>
      <c r="R25" s="210"/>
      <c r="S25" s="210"/>
      <c r="T25" s="210"/>
      <c r="U25" s="210"/>
      <c r="V25" s="210"/>
      <c r="W25" s="594" t="s">
        <v>297</v>
      </c>
      <c r="X25" s="595"/>
      <c r="Y25" s="595"/>
      <c r="Z25" s="595"/>
      <c r="AA25" s="595"/>
      <c r="AB25" s="595"/>
    </row>
  </sheetData>
  <mergeCells count="33">
    <mergeCell ref="Z1:AB1"/>
    <mergeCell ref="M8:N8"/>
    <mergeCell ref="W24:AB24"/>
    <mergeCell ref="W6:AB6"/>
    <mergeCell ref="A4:X4"/>
    <mergeCell ref="A6:A9"/>
    <mergeCell ref="B6:B9"/>
    <mergeCell ref="C6:C9"/>
    <mergeCell ref="D6:D9"/>
    <mergeCell ref="E6:J6"/>
    <mergeCell ref="K6:P6"/>
    <mergeCell ref="Q6:V6"/>
    <mergeCell ref="R8:R9"/>
    <mergeCell ref="E7:E9"/>
    <mergeCell ref="F7:J7"/>
    <mergeCell ref="K7:K9"/>
    <mergeCell ref="W25:AB25"/>
    <mergeCell ref="S8:T8"/>
    <mergeCell ref="U8:V8"/>
    <mergeCell ref="X8:X9"/>
    <mergeCell ref="Y8:Z8"/>
    <mergeCell ref="AA8:AB8"/>
    <mergeCell ref="W23:AB23"/>
    <mergeCell ref="W7:W9"/>
    <mergeCell ref="X7:AB7"/>
    <mergeCell ref="R7:V7"/>
    <mergeCell ref="L7:P7"/>
    <mergeCell ref="Q7:Q9"/>
    <mergeCell ref="F8:F9"/>
    <mergeCell ref="G8:H8"/>
    <mergeCell ref="I8:J8"/>
    <mergeCell ref="L8:L9"/>
    <mergeCell ref="O8:P8"/>
  </mergeCells>
  <printOptions horizontalCentered="1"/>
  <pageMargins left="0.23622047244094491" right="0.23622047244094491" top="0.23622047244094491" bottom="0.23622047244094491" header="0.31496062992125984" footer="0.31496062992125984"/>
  <pageSetup paperSize="9" scale="60" firstPageNumber="31" orientation="landscape" useFirstPageNumber="1" r:id="rId1"/>
  <headerFooter>
    <oddFooter>&amp;R&amp;P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E21"/>
  <sheetViews>
    <sheetView workbookViewId="0">
      <selection activeCell="G24" sqref="G24"/>
    </sheetView>
  </sheetViews>
  <sheetFormatPr defaultRowHeight="14.25"/>
  <cols>
    <col min="1" max="1" width="5.25" customWidth="1"/>
    <col min="2" max="2" width="13.25" customWidth="1"/>
    <col min="3" max="3" width="14.5" customWidth="1"/>
    <col min="4" max="4" width="14.75" customWidth="1"/>
    <col min="5" max="5" width="15.125" customWidth="1"/>
    <col min="8" max="8" width="16.375" customWidth="1"/>
  </cols>
  <sheetData>
    <row r="1" spans="1:57" s="309" customFormat="1" ht="15.75">
      <c r="A1" s="305" t="s">
        <v>221</v>
      </c>
      <c r="B1" s="306"/>
      <c r="C1" s="306"/>
      <c r="D1" s="306"/>
      <c r="E1" s="306"/>
      <c r="F1" s="306"/>
      <c r="G1" s="306"/>
      <c r="I1" s="498" t="s">
        <v>603</v>
      </c>
      <c r="J1" s="498"/>
      <c r="K1" s="306"/>
      <c r="L1" s="306"/>
      <c r="M1" s="306"/>
      <c r="N1" s="306"/>
      <c r="O1" s="306"/>
      <c r="P1"/>
      <c r="Q1"/>
      <c r="R1"/>
      <c r="S1" s="306"/>
      <c r="T1" s="306"/>
      <c r="U1" s="306"/>
      <c r="V1" s="306"/>
      <c r="W1" s="306"/>
      <c r="X1" s="307"/>
      <c r="Y1" s="306"/>
      <c r="Z1" s="306"/>
      <c r="AA1" s="306"/>
      <c r="AB1" s="306"/>
      <c r="AC1" s="306"/>
      <c r="AD1" s="306"/>
      <c r="AE1" s="306"/>
      <c r="AF1" s="308"/>
      <c r="AG1" s="306"/>
      <c r="AH1" s="306"/>
      <c r="AI1" s="306"/>
      <c r="AJ1" s="306"/>
      <c r="AK1" s="306"/>
      <c r="AL1" s="306"/>
      <c r="AM1" s="308"/>
      <c r="AN1" s="306"/>
      <c r="AO1" s="306"/>
      <c r="AP1" s="306"/>
      <c r="AQ1" s="307"/>
      <c r="AR1" s="308"/>
      <c r="AS1" s="308"/>
      <c r="AT1" s="308"/>
      <c r="AU1" s="308"/>
      <c r="AV1" s="308"/>
      <c r="AW1" s="308"/>
      <c r="AX1" s="308"/>
      <c r="AY1" s="308"/>
      <c r="AZ1" s="308"/>
      <c r="BA1" s="308"/>
      <c r="BB1" s="308"/>
      <c r="BC1" s="308"/>
      <c r="BD1" s="308"/>
      <c r="BE1" s="308"/>
    </row>
    <row r="2" spans="1:57" ht="16.5">
      <c r="A2" s="431"/>
      <c r="B2" s="431"/>
      <c r="F2" s="431"/>
      <c r="G2" s="431"/>
      <c r="H2" s="431"/>
      <c r="I2" s="431"/>
      <c r="J2" s="431"/>
    </row>
    <row r="3" spans="1:57" ht="16.5">
      <c r="A3" s="533" t="str">
        <f xml:space="preserve"> "KẾ HOẠCH VỐN VIỆN TRỢ KHÔNG HOÀN LẠI NĂM " &amp;NămKH</f>
        <v>KẾ HOẠCH VỐN VIỆN TRỢ KHÔNG HOÀN LẠI NĂM 2022</v>
      </c>
      <c r="B3" s="533"/>
      <c r="C3" s="533"/>
      <c r="D3" s="533"/>
      <c r="E3" s="533"/>
      <c r="F3" s="533"/>
      <c r="G3" s="533"/>
      <c r="H3" s="533"/>
      <c r="I3" s="533"/>
      <c r="J3" s="533"/>
    </row>
    <row r="5" spans="1:57" ht="15">
      <c r="J5" s="438" t="s">
        <v>628</v>
      </c>
    </row>
    <row r="6" spans="1:57" ht="42.75">
      <c r="A6" s="432" t="s">
        <v>190</v>
      </c>
      <c r="B6" s="432" t="s">
        <v>629</v>
      </c>
      <c r="C6" s="432" t="s">
        <v>630</v>
      </c>
      <c r="D6" s="432" t="s">
        <v>631</v>
      </c>
      <c r="E6" s="432" t="s">
        <v>632</v>
      </c>
      <c r="F6" s="432" t="s">
        <v>610</v>
      </c>
      <c r="G6" s="432" t="s">
        <v>633</v>
      </c>
      <c r="H6" s="432" t="s">
        <v>634</v>
      </c>
      <c r="I6" s="432" t="str">
        <f xml:space="preserve"> "Kế hoạch năm " &amp;NămKH</f>
        <v>Kế hoạch năm 2022</v>
      </c>
      <c r="J6" s="432" t="s">
        <v>55</v>
      </c>
    </row>
    <row r="7" spans="1:57" ht="19.149999999999999" customHeight="1">
      <c r="A7" s="437" t="s">
        <v>103</v>
      </c>
      <c r="B7" s="602" t="s">
        <v>635</v>
      </c>
      <c r="C7" s="603"/>
      <c r="D7" s="603"/>
      <c r="E7" s="603"/>
      <c r="F7" s="603"/>
      <c r="G7" s="603"/>
      <c r="H7" s="603"/>
      <c r="I7" s="603"/>
      <c r="J7" s="604"/>
    </row>
    <row r="8" spans="1:57" ht="15">
      <c r="A8" s="385">
        <v>2</v>
      </c>
      <c r="B8" s="433"/>
      <c r="C8" s="433"/>
      <c r="D8" s="433"/>
      <c r="E8" s="433"/>
      <c r="F8" s="434"/>
      <c r="G8" s="435"/>
      <c r="H8" s="435"/>
      <c r="I8" s="435"/>
      <c r="J8" s="433"/>
    </row>
    <row r="9" spans="1:57" ht="15">
      <c r="A9" s="385">
        <v>3</v>
      </c>
      <c r="B9" s="433"/>
      <c r="C9" s="433"/>
      <c r="D9" s="433"/>
      <c r="E9" s="433"/>
      <c r="F9" s="434"/>
      <c r="G9" s="435"/>
      <c r="H9" s="435"/>
      <c r="I9" s="435"/>
      <c r="J9" s="433"/>
    </row>
    <row r="10" spans="1:57" ht="15">
      <c r="A10" s="385">
        <v>4</v>
      </c>
      <c r="B10" s="436"/>
      <c r="C10" s="433"/>
      <c r="D10" s="433"/>
      <c r="E10" s="433"/>
      <c r="F10" s="434"/>
      <c r="G10" s="435"/>
      <c r="H10" s="435"/>
      <c r="I10" s="435"/>
      <c r="J10" s="433"/>
    </row>
    <row r="11" spans="1:57" ht="15">
      <c r="A11" s="385" t="s">
        <v>636</v>
      </c>
      <c r="B11" s="436"/>
      <c r="C11" s="433"/>
      <c r="D11" s="433"/>
      <c r="E11" s="433"/>
      <c r="F11" s="434"/>
      <c r="G11" s="435"/>
      <c r="H11" s="435"/>
      <c r="I11" s="435"/>
      <c r="J11" s="433"/>
    </row>
    <row r="12" spans="1:57" ht="15.6" customHeight="1">
      <c r="A12" s="437" t="s">
        <v>105</v>
      </c>
      <c r="B12" s="602" t="s">
        <v>637</v>
      </c>
      <c r="C12" s="603"/>
      <c r="D12" s="603"/>
      <c r="E12" s="603"/>
      <c r="F12" s="603"/>
      <c r="G12" s="603"/>
      <c r="H12" s="603"/>
      <c r="I12" s="603"/>
      <c r="J12" s="604"/>
    </row>
    <row r="13" spans="1:57" ht="15">
      <c r="A13" s="385">
        <v>2</v>
      </c>
      <c r="B13" s="436"/>
      <c r="C13" s="433"/>
      <c r="D13" s="433"/>
      <c r="E13" s="433"/>
      <c r="F13" s="434"/>
      <c r="G13" s="435"/>
      <c r="H13" s="435"/>
      <c r="I13" s="435"/>
      <c r="J13" s="433"/>
    </row>
    <row r="14" spans="1:57" ht="15">
      <c r="A14" s="385">
        <v>3</v>
      </c>
      <c r="B14" s="436"/>
      <c r="C14" s="433"/>
      <c r="D14" s="433"/>
      <c r="E14" s="433"/>
      <c r="F14" s="434"/>
      <c r="G14" s="435"/>
      <c r="H14" s="435"/>
      <c r="I14" s="435"/>
      <c r="J14" s="433"/>
    </row>
    <row r="15" spans="1:57" ht="15">
      <c r="A15" s="385">
        <v>4</v>
      </c>
      <c r="B15" s="433"/>
      <c r="C15" s="433"/>
      <c r="D15" s="433"/>
      <c r="E15" s="433"/>
      <c r="F15" s="434"/>
      <c r="G15" s="435"/>
      <c r="H15" s="435"/>
      <c r="I15" s="435"/>
      <c r="J15" s="433"/>
    </row>
    <row r="16" spans="1:57" ht="15">
      <c r="A16" s="385" t="s">
        <v>636</v>
      </c>
      <c r="B16" s="436"/>
      <c r="C16" s="433"/>
      <c r="D16" s="433"/>
      <c r="E16" s="433"/>
      <c r="F16" s="434"/>
      <c r="G16" s="435"/>
      <c r="H16" s="435"/>
      <c r="I16" s="435"/>
      <c r="J16" s="433"/>
    </row>
    <row r="17" spans="1:11" ht="15">
      <c r="A17" s="385"/>
      <c r="B17" s="487" t="s">
        <v>113</v>
      </c>
      <c r="C17" s="488"/>
      <c r="D17" s="488"/>
      <c r="E17" s="488"/>
      <c r="F17" s="489"/>
      <c r="G17" s="435"/>
      <c r="H17" s="435"/>
      <c r="I17" s="435"/>
      <c r="J17" s="433"/>
    </row>
    <row r="19" spans="1:11" ht="16.5">
      <c r="G19" s="500" t="str">
        <f>"..., ngày ... tháng ... năm "&amp;Năm</f>
        <v>..., ngày ... tháng ... năm 2021</v>
      </c>
      <c r="H19" s="500"/>
      <c r="I19" s="500"/>
      <c r="J19" s="500"/>
      <c r="K19" s="439"/>
    </row>
    <row r="20" spans="1:11" ht="16.5">
      <c r="G20" s="499" t="s">
        <v>49</v>
      </c>
      <c r="H20" s="499"/>
      <c r="I20" s="499"/>
      <c r="J20" s="499"/>
      <c r="K20" s="440"/>
    </row>
    <row r="21" spans="1:11" ht="15.75">
      <c r="G21" s="490" t="s">
        <v>297</v>
      </c>
      <c r="H21" s="490"/>
      <c r="I21" s="490"/>
      <c r="J21" s="490"/>
      <c r="K21" s="441"/>
    </row>
  </sheetData>
  <mergeCells count="8">
    <mergeCell ref="G21:J21"/>
    <mergeCell ref="I1:J1"/>
    <mergeCell ref="G19:J19"/>
    <mergeCell ref="G20:J20"/>
    <mergeCell ref="A3:J3"/>
    <mergeCell ref="B17:F17"/>
    <mergeCell ref="B7:J7"/>
    <mergeCell ref="B12:J12"/>
  </mergeCells>
  <pageMargins left="0.70866141732283472" right="0.70866141732283472" top="0.74803149606299213" bottom="0.74803149606299213" header="0.31496062992125984" footer="0.31496062992125984"/>
  <pageSetup paperSize="9" firstPageNumber="32" orientation="landscape" useFirstPageNumber="1" verticalDpi="0" r:id="rId1"/>
  <headerFooter>
    <oddFooter>&amp;R&amp;P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E16"/>
  <sheetViews>
    <sheetView topLeftCell="A2" zoomScaleNormal="100" workbookViewId="0">
      <selection activeCell="U22" sqref="U22"/>
    </sheetView>
  </sheetViews>
  <sheetFormatPr defaultColWidth="7.75" defaultRowHeight="15"/>
  <cols>
    <col min="1" max="1" width="8.875" style="201" customWidth="1"/>
    <col min="2" max="9" width="6.5" style="201" customWidth="1"/>
    <col min="10" max="10" width="8.5" style="201" customWidth="1"/>
    <col min="11" max="17" width="6.5" style="201" customWidth="1"/>
    <col min="18" max="18" width="7.25" style="201" customWidth="1"/>
    <col min="19" max="16384" width="7.75" style="201"/>
  </cols>
  <sheetData>
    <row r="1" spans="1:57" s="309" customFormat="1" ht="15.75">
      <c r="A1" s="305" t="s">
        <v>221</v>
      </c>
      <c r="B1" s="306"/>
      <c r="C1" s="306"/>
      <c r="D1" s="306"/>
      <c r="E1" s="306"/>
      <c r="F1" s="306"/>
      <c r="G1" s="306"/>
      <c r="H1" s="306"/>
      <c r="I1" s="306"/>
      <c r="J1" s="306"/>
      <c r="K1" s="306"/>
      <c r="L1" s="306"/>
      <c r="M1" s="306"/>
      <c r="N1" s="306"/>
      <c r="O1" s="306"/>
      <c r="P1" s="498" t="s">
        <v>602</v>
      </c>
      <c r="Q1" s="605"/>
      <c r="R1" s="605"/>
      <c r="S1" s="306"/>
      <c r="T1" s="306"/>
      <c r="U1" s="306"/>
      <c r="V1" s="306"/>
      <c r="W1" s="306"/>
      <c r="X1" s="307"/>
      <c r="Y1" s="306"/>
      <c r="Z1" s="306"/>
      <c r="AA1" s="306"/>
      <c r="AB1" s="306"/>
      <c r="AC1" s="306"/>
      <c r="AD1" s="306"/>
      <c r="AE1" s="306"/>
      <c r="AF1" s="308"/>
      <c r="AG1" s="306"/>
      <c r="AH1" s="306"/>
      <c r="AI1" s="306"/>
      <c r="AJ1" s="306"/>
      <c r="AK1" s="306"/>
      <c r="AL1" s="306"/>
      <c r="AM1" s="308"/>
      <c r="AN1" s="306"/>
      <c r="AO1" s="306"/>
      <c r="AP1" s="306"/>
      <c r="AQ1" s="307"/>
      <c r="AR1" s="308"/>
      <c r="AS1" s="308"/>
      <c r="AT1" s="308"/>
      <c r="AU1" s="308"/>
      <c r="AV1" s="308"/>
      <c r="AW1" s="308"/>
      <c r="AX1" s="308"/>
      <c r="AY1" s="308"/>
      <c r="AZ1" s="308"/>
      <c r="BA1" s="308"/>
      <c r="BB1" s="308"/>
      <c r="BC1" s="308"/>
      <c r="BD1" s="308"/>
      <c r="BE1" s="308"/>
    </row>
    <row r="2" spans="1:57" s="309" customFormat="1" ht="15.75">
      <c r="B2" s="306"/>
      <c r="C2" s="306"/>
      <c r="D2" s="306"/>
      <c r="E2" s="306"/>
      <c r="F2" s="306"/>
      <c r="G2" s="306"/>
      <c r="H2" s="306"/>
      <c r="I2" s="306"/>
      <c r="J2" s="306"/>
      <c r="K2" s="306"/>
      <c r="L2" s="306"/>
      <c r="M2" s="306"/>
      <c r="N2" s="306"/>
      <c r="O2" s="306"/>
      <c r="P2" s="306"/>
      <c r="Q2" s="306"/>
      <c r="R2" s="306"/>
      <c r="S2" s="306"/>
      <c r="T2" s="306"/>
      <c r="U2" s="306"/>
      <c r="V2" s="306"/>
      <c r="W2" s="306"/>
      <c r="X2" s="306"/>
      <c r="Y2" s="306"/>
      <c r="Z2" s="306"/>
      <c r="AA2" s="306"/>
      <c r="AB2" s="306"/>
      <c r="AC2" s="306"/>
      <c r="AD2" s="306"/>
      <c r="AE2" s="306"/>
      <c r="AF2" s="306"/>
      <c r="AG2" s="306"/>
      <c r="AH2" s="306"/>
      <c r="AI2" s="306"/>
      <c r="AJ2" s="306"/>
      <c r="AK2" s="306"/>
      <c r="AL2" s="306"/>
      <c r="AM2" s="306"/>
      <c r="AN2" s="306"/>
      <c r="AO2" s="306"/>
      <c r="AP2" s="306"/>
      <c r="AQ2" s="306"/>
      <c r="AR2" s="306"/>
      <c r="AS2" s="308"/>
      <c r="AT2" s="308"/>
      <c r="AU2" s="308"/>
      <c r="AV2" s="308"/>
      <c r="AW2" s="308"/>
      <c r="AX2" s="308"/>
      <c r="AY2" s="308"/>
      <c r="AZ2" s="308"/>
      <c r="BA2" s="308"/>
      <c r="BB2" s="308"/>
      <c r="BC2" s="308"/>
      <c r="BD2" s="308"/>
      <c r="BE2" s="308"/>
    </row>
    <row r="3" spans="1:57" s="285" customFormat="1" ht="18.75">
      <c r="A3" s="283"/>
      <c r="B3" s="283"/>
      <c r="C3" s="283"/>
      <c r="D3" s="283"/>
      <c r="E3" s="283"/>
      <c r="F3" s="283"/>
      <c r="G3" s="283"/>
      <c r="H3" s="283"/>
      <c r="I3" s="283"/>
      <c r="J3" s="283"/>
      <c r="K3" s="283"/>
      <c r="L3" s="283"/>
      <c r="M3" s="283"/>
      <c r="N3" s="283"/>
      <c r="O3" s="283"/>
      <c r="P3" s="283"/>
      <c r="Q3" s="283"/>
      <c r="R3" s="283"/>
      <c r="S3" s="283"/>
      <c r="T3" s="283"/>
      <c r="U3" s="283"/>
      <c r="V3" s="283"/>
      <c r="W3" s="283"/>
      <c r="X3" s="283"/>
      <c r="Y3" s="283"/>
      <c r="Z3" s="283"/>
      <c r="AA3" s="283"/>
      <c r="AB3" s="283"/>
      <c r="AC3" s="283"/>
      <c r="AD3" s="283"/>
      <c r="AE3" s="283"/>
      <c r="AF3" s="283"/>
      <c r="AG3" s="283"/>
      <c r="AH3" s="283"/>
      <c r="AI3" s="283"/>
      <c r="AJ3" s="283"/>
      <c r="AK3" s="283"/>
      <c r="AL3" s="283"/>
      <c r="AM3" s="283"/>
      <c r="AN3" s="283"/>
      <c r="AO3" s="283"/>
      <c r="AP3" s="283"/>
      <c r="AQ3" s="283"/>
      <c r="AR3" s="283"/>
      <c r="AS3" s="284"/>
      <c r="AT3" s="284"/>
      <c r="AU3" s="284"/>
      <c r="AV3" s="284"/>
      <c r="AW3" s="284"/>
      <c r="AX3" s="284"/>
      <c r="AY3" s="284"/>
      <c r="AZ3" s="284"/>
      <c r="BA3" s="284"/>
      <c r="BB3" s="284"/>
      <c r="BC3" s="284"/>
      <c r="BD3" s="284"/>
      <c r="BE3" s="284"/>
    </row>
    <row r="4" spans="1:57" s="285" customFormat="1" ht="18.75">
      <c r="A4" s="606" t="str">
        <f>"BÁO CÁO LAO ĐỘNG - TIỀN LƯƠNG - NGUỒN KINH PHÍ ĐẢM BẢO CỦA ĐƠN VỊ NĂM "&amp;NămKH</f>
        <v>BÁO CÁO LAO ĐỘNG - TIỀN LƯƠNG - NGUỒN KINH PHÍ ĐẢM BẢO CỦA ĐƠN VỊ NĂM 2022</v>
      </c>
      <c r="B4" s="606"/>
      <c r="C4" s="606"/>
      <c r="D4" s="606"/>
      <c r="E4" s="606"/>
      <c r="F4" s="606"/>
      <c r="G4" s="606"/>
      <c r="H4" s="606"/>
      <c r="I4" s="606"/>
      <c r="J4" s="606"/>
      <c r="K4" s="606"/>
      <c r="L4" s="606"/>
      <c r="M4" s="606"/>
      <c r="N4" s="606"/>
      <c r="O4" s="606"/>
      <c r="P4" s="606"/>
      <c r="Q4" s="606"/>
      <c r="R4" s="286"/>
      <c r="S4" s="283"/>
      <c r="T4" s="283"/>
      <c r="U4" s="283"/>
      <c r="V4" s="283"/>
      <c r="W4" s="283"/>
      <c r="X4" s="283"/>
      <c r="Y4" s="283"/>
      <c r="Z4" s="283"/>
      <c r="AA4" s="283"/>
      <c r="AB4" s="283"/>
      <c r="AC4" s="283"/>
      <c r="AD4" s="283"/>
      <c r="AE4" s="283"/>
      <c r="AF4" s="283"/>
      <c r="AG4" s="283"/>
      <c r="AH4" s="283"/>
      <c r="AI4" s="283"/>
      <c r="AJ4" s="283"/>
      <c r="AK4" s="283"/>
      <c r="AL4" s="283"/>
      <c r="AM4" s="283"/>
      <c r="AN4" s="283"/>
      <c r="AO4" s="283"/>
      <c r="AP4" s="283"/>
      <c r="AQ4" s="283"/>
      <c r="AR4" s="283"/>
      <c r="AS4" s="284"/>
      <c r="AT4" s="284"/>
      <c r="AU4" s="284"/>
      <c r="AV4" s="284"/>
      <c r="AW4" s="284"/>
      <c r="AX4" s="284"/>
      <c r="AY4" s="284"/>
      <c r="AZ4" s="284"/>
      <c r="BA4" s="284"/>
      <c r="BB4" s="284"/>
      <c r="BC4" s="284"/>
      <c r="BD4" s="284"/>
      <c r="BE4" s="284"/>
    </row>
    <row r="5" spans="1:57" ht="15.75">
      <c r="A5" s="287"/>
      <c r="B5" s="287"/>
      <c r="C5" s="287"/>
      <c r="D5" s="287"/>
      <c r="E5" s="287"/>
      <c r="F5" s="287"/>
      <c r="G5" s="287"/>
      <c r="H5" s="287"/>
      <c r="I5" s="287"/>
      <c r="J5" s="287"/>
      <c r="K5" s="287"/>
      <c r="L5" s="287"/>
      <c r="M5" s="287"/>
      <c r="N5" s="287"/>
      <c r="O5" s="607" t="s">
        <v>217</v>
      </c>
      <c r="P5" s="607"/>
      <c r="Q5" s="607"/>
      <c r="R5" s="607"/>
      <c r="S5" s="287"/>
      <c r="T5" s="287"/>
      <c r="U5" s="287"/>
      <c r="V5" s="287"/>
      <c r="W5" s="287"/>
      <c r="X5" s="287"/>
      <c r="Y5" s="287"/>
      <c r="Z5" s="287"/>
      <c r="AA5" s="287"/>
      <c r="AB5" s="287"/>
      <c r="AC5" s="287"/>
      <c r="AD5" s="287"/>
      <c r="AE5" s="287"/>
    </row>
    <row r="6" spans="1:57" s="289" customFormat="1" ht="15.6" customHeight="1">
      <c r="A6" s="608" t="str">
        <f>"Dự toán năm "&amp;Năm</f>
        <v>Dự toán năm 2021</v>
      </c>
      <c r="B6" s="609"/>
      <c r="C6" s="609"/>
      <c r="D6" s="609"/>
      <c r="E6" s="609"/>
      <c r="F6" s="609"/>
      <c r="G6" s="609"/>
      <c r="H6" s="609"/>
      <c r="I6" s="610"/>
      <c r="J6" s="608" t="str">
        <f>"Dự toán năm "&amp;NămKH</f>
        <v>Dự toán năm 2022</v>
      </c>
      <c r="K6" s="609"/>
      <c r="L6" s="609"/>
      <c r="M6" s="609"/>
      <c r="N6" s="609"/>
      <c r="O6" s="609"/>
      <c r="P6" s="609"/>
      <c r="Q6" s="609"/>
      <c r="R6" s="610"/>
      <c r="S6" s="288"/>
      <c r="T6" s="288"/>
      <c r="U6" s="288"/>
      <c r="V6" s="288"/>
      <c r="W6" s="288"/>
      <c r="X6" s="288"/>
      <c r="Y6" s="288"/>
      <c r="Z6" s="288"/>
      <c r="AA6" s="288"/>
      <c r="AB6" s="288"/>
      <c r="AC6" s="288"/>
      <c r="AD6" s="288"/>
      <c r="AE6" s="288"/>
    </row>
    <row r="7" spans="1:57" s="289" customFormat="1" ht="45.6" customHeight="1">
      <c r="A7" s="491" t="s">
        <v>394</v>
      </c>
      <c r="B7" s="493" t="s">
        <v>395</v>
      </c>
      <c r="C7" s="494"/>
      <c r="D7" s="494"/>
      <c r="E7" s="495"/>
      <c r="F7" s="496" t="s">
        <v>396</v>
      </c>
      <c r="G7" s="496"/>
      <c r="H7" s="497"/>
      <c r="I7" s="497"/>
      <c r="J7" s="491" t="s">
        <v>394</v>
      </c>
      <c r="K7" s="493" t="s">
        <v>395</v>
      </c>
      <c r="L7" s="494"/>
      <c r="M7" s="494"/>
      <c r="N7" s="495"/>
      <c r="O7" s="496" t="s">
        <v>396</v>
      </c>
      <c r="P7" s="496"/>
      <c r="Q7" s="497"/>
      <c r="R7" s="497"/>
      <c r="S7" s="288"/>
      <c r="T7" s="288"/>
      <c r="U7" s="288"/>
      <c r="V7" s="288"/>
      <c r="W7" s="288"/>
      <c r="X7" s="288"/>
      <c r="Y7" s="288"/>
      <c r="Z7" s="288"/>
      <c r="AA7" s="288"/>
      <c r="AB7" s="288"/>
      <c r="AC7" s="288"/>
      <c r="AD7" s="288"/>
      <c r="AE7" s="288"/>
    </row>
    <row r="8" spans="1:57" s="289" customFormat="1" ht="90">
      <c r="A8" s="492"/>
      <c r="B8" s="330" t="s">
        <v>4</v>
      </c>
      <c r="C8" s="330" t="s">
        <v>397</v>
      </c>
      <c r="D8" s="330" t="s">
        <v>398</v>
      </c>
      <c r="E8" s="330" t="s">
        <v>399</v>
      </c>
      <c r="F8" s="331" t="s">
        <v>400</v>
      </c>
      <c r="G8" s="331" t="s">
        <v>401</v>
      </c>
      <c r="H8" s="331" t="s">
        <v>402</v>
      </c>
      <c r="I8" s="331" t="s">
        <v>337</v>
      </c>
      <c r="J8" s="492"/>
      <c r="K8" s="330" t="s">
        <v>4</v>
      </c>
      <c r="L8" s="330" t="s">
        <v>397</v>
      </c>
      <c r="M8" s="330" t="s">
        <v>398</v>
      </c>
      <c r="N8" s="330" t="s">
        <v>399</v>
      </c>
      <c r="O8" s="331" t="s">
        <v>400</v>
      </c>
      <c r="P8" s="331" t="s">
        <v>401</v>
      </c>
      <c r="Q8" s="331" t="s">
        <v>402</v>
      </c>
      <c r="R8" s="331" t="s">
        <v>337</v>
      </c>
      <c r="S8" s="288"/>
      <c r="T8" s="288"/>
      <c r="U8" s="288"/>
      <c r="V8" s="288"/>
      <c r="W8" s="288"/>
      <c r="X8" s="288"/>
      <c r="Y8" s="288"/>
      <c r="Z8" s="288"/>
      <c r="AA8" s="288"/>
      <c r="AB8" s="288"/>
      <c r="AC8" s="288"/>
      <c r="AD8" s="288"/>
      <c r="AE8" s="288"/>
    </row>
    <row r="9" spans="1:57" ht="25.5">
      <c r="A9" s="290">
        <v>1</v>
      </c>
      <c r="B9" s="291" t="s">
        <v>403</v>
      </c>
      <c r="C9" s="291">
        <v>3</v>
      </c>
      <c r="D9" s="291">
        <v>4</v>
      </c>
      <c r="E9" s="291">
        <v>5</v>
      </c>
      <c r="F9" s="291">
        <v>6</v>
      </c>
      <c r="G9" s="291">
        <v>7</v>
      </c>
      <c r="H9" s="291">
        <v>8</v>
      </c>
      <c r="I9" s="291">
        <v>9</v>
      </c>
      <c r="J9" s="291">
        <v>10</v>
      </c>
      <c r="K9" s="292" t="s">
        <v>404</v>
      </c>
      <c r="L9" s="291">
        <v>12</v>
      </c>
      <c r="M9" s="291">
        <v>13</v>
      </c>
      <c r="N9" s="291">
        <v>14</v>
      </c>
      <c r="O9" s="291">
        <v>15</v>
      </c>
      <c r="P9" s="291">
        <v>16</v>
      </c>
      <c r="Q9" s="291">
        <v>17</v>
      </c>
      <c r="R9" s="291">
        <v>18</v>
      </c>
      <c r="S9" s="293"/>
      <c r="T9" s="293"/>
      <c r="U9" s="293"/>
      <c r="V9" s="293"/>
      <c r="W9" s="293"/>
      <c r="X9" s="293"/>
      <c r="Y9" s="293"/>
      <c r="Z9" s="293"/>
      <c r="AA9" s="293"/>
      <c r="AB9" s="293"/>
      <c r="AC9" s="293"/>
      <c r="AD9" s="293"/>
      <c r="AE9" s="293"/>
    </row>
    <row r="10" spans="1:57">
      <c r="A10" s="294"/>
      <c r="B10" s="294"/>
      <c r="C10" s="294"/>
      <c r="D10" s="294"/>
      <c r="E10" s="294"/>
      <c r="F10" s="294"/>
      <c r="G10" s="294"/>
      <c r="H10" s="294"/>
      <c r="I10" s="294"/>
      <c r="J10" s="295"/>
      <c r="K10" s="295"/>
      <c r="L10" s="295"/>
      <c r="M10" s="295"/>
      <c r="N10" s="295"/>
      <c r="O10" s="295"/>
      <c r="P10" s="295"/>
      <c r="Q10" s="295"/>
      <c r="R10" s="295"/>
      <c r="S10" s="296"/>
      <c r="T10" s="296"/>
      <c r="U10" s="296"/>
      <c r="V10" s="296"/>
      <c r="W10" s="296"/>
      <c r="X10" s="296"/>
      <c r="Y10" s="296"/>
      <c r="Z10" s="296"/>
      <c r="AA10" s="296"/>
      <c r="AB10" s="296"/>
      <c r="AC10" s="296"/>
      <c r="AD10" s="296"/>
      <c r="AE10" s="296"/>
    </row>
    <row r="11" spans="1:57">
      <c r="A11" s="297"/>
      <c r="B11" s="297"/>
      <c r="C11" s="297"/>
      <c r="D11" s="297"/>
      <c r="E11" s="297"/>
      <c r="F11" s="297"/>
      <c r="G11" s="297"/>
      <c r="H11" s="297"/>
      <c r="I11" s="297"/>
      <c r="J11" s="298"/>
      <c r="K11" s="298"/>
      <c r="L11" s="298"/>
      <c r="M11" s="298"/>
      <c r="N11" s="298"/>
      <c r="O11" s="298"/>
      <c r="P11" s="298"/>
      <c r="Q11" s="298"/>
      <c r="R11" s="298"/>
      <c r="S11" s="299"/>
      <c r="T11" s="299"/>
      <c r="U11" s="299"/>
      <c r="V11" s="299"/>
      <c r="W11" s="299"/>
      <c r="X11" s="299"/>
      <c r="Y11" s="299"/>
      <c r="Z11" s="299"/>
      <c r="AA11" s="299"/>
      <c r="AB11" s="299"/>
      <c r="AC11" s="299"/>
      <c r="AD11" s="299"/>
      <c r="AE11" s="299"/>
    </row>
    <row r="12" spans="1:57">
      <c r="A12" s="294"/>
      <c r="B12" s="294"/>
      <c r="C12" s="294"/>
      <c r="D12" s="294"/>
      <c r="E12" s="294"/>
      <c r="F12" s="294"/>
      <c r="G12" s="294"/>
      <c r="H12" s="294"/>
      <c r="I12" s="294"/>
      <c r="J12" s="295"/>
      <c r="K12" s="295"/>
      <c r="L12" s="295"/>
      <c r="M12" s="295"/>
      <c r="N12" s="295"/>
      <c r="O12" s="295"/>
      <c r="P12" s="295"/>
      <c r="Q12" s="295"/>
      <c r="R12" s="295"/>
      <c r="S12" s="296"/>
      <c r="T12" s="296"/>
      <c r="U12" s="296"/>
      <c r="V12" s="296"/>
      <c r="W12" s="296"/>
      <c r="X12" s="296"/>
      <c r="Y12" s="296"/>
      <c r="Z12" s="296"/>
      <c r="AA12" s="296"/>
      <c r="AB12" s="296"/>
      <c r="AC12" s="296"/>
      <c r="AD12" s="296"/>
      <c r="AE12" s="296"/>
    </row>
    <row r="13" spans="1:57">
      <c r="A13" s="300"/>
      <c r="B13" s="300"/>
      <c r="C13" s="300"/>
      <c r="D13" s="300"/>
      <c r="E13" s="300"/>
      <c r="F13" s="300"/>
      <c r="G13" s="300"/>
      <c r="H13" s="300"/>
      <c r="I13" s="300"/>
      <c r="J13" s="301"/>
      <c r="K13" s="301"/>
      <c r="L13" s="301"/>
      <c r="M13" s="301"/>
      <c r="N13" s="301"/>
      <c r="O13" s="301"/>
      <c r="P13" s="301"/>
      <c r="Q13" s="301"/>
      <c r="R13" s="301"/>
      <c r="S13" s="296"/>
      <c r="T13" s="296"/>
      <c r="U13" s="296"/>
      <c r="V13" s="296"/>
      <c r="W13" s="296"/>
      <c r="X13" s="296"/>
      <c r="Y13" s="296"/>
      <c r="Z13" s="296"/>
      <c r="AA13" s="296"/>
      <c r="AB13" s="296"/>
      <c r="AC13" s="296"/>
      <c r="AD13" s="296"/>
      <c r="AE13" s="296"/>
    </row>
    <row r="14" spans="1:57" ht="18.75">
      <c r="A14" s="287"/>
      <c r="B14" s="287"/>
      <c r="C14" s="287"/>
      <c r="D14" s="287"/>
      <c r="E14" s="287"/>
      <c r="F14" s="287"/>
      <c r="G14" s="287"/>
      <c r="H14" s="287"/>
      <c r="I14" s="287"/>
      <c r="J14" s="287"/>
      <c r="K14" s="287"/>
      <c r="L14" s="287"/>
      <c r="M14" s="302"/>
      <c r="N14" s="500" t="str">
        <f>"..., ngày ... tháng ... năm "&amp;Năm</f>
        <v>..., ngày ... tháng ... năm 2021</v>
      </c>
      <c r="O14" s="500"/>
      <c r="P14" s="500"/>
      <c r="Q14" s="500"/>
      <c r="R14" s="500"/>
      <c r="S14" s="287"/>
      <c r="T14" s="287"/>
      <c r="U14" s="287"/>
      <c r="V14" s="287"/>
      <c r="W14" s="287"/>
      <c r="X14" s="287"/>
      <c r="Y14" s="287"/>
      <c r="Z14" s="287"/>
      <c r="AA14" s="287"/>
      <c r="AB14" s="287"/>
      <c r="AC14" s="287"/>
      <c r="AD14" s="287"/>
      <c r="AE14" s="287"/>
    </row>
    <row r="15" spans="1:57" ht="18.75">
      <c r="A15" s="287"/>
      <c r="B15" s="287"/>
      <c r="C15" s="287"/>
      <c r="D15" s="287"/>
      <c r="E15" s="287"/>
      <c r="F15" s="287"/>
      <c r="G15" s="287"/>
      <c r="H15" s="287"/>
      <c r="I15" s="287"/>
      <c r="J15" s="287"/>
      <c r="K15" s="287"/>
      <c r="L15" s="287"/>
      <c r="M15" s="303"/>
      <c r="N15" s="499" t="s">
        <v>49</v>
      </c>
      <c r="O15" s="499"/>
      <c r="P15" s="499"/>
      <c r="Q15" s="499"/>
      <c r="R15" s="499"/>
      <c r="S15" s="287"/>
      <c r="T15" s="287"/>
      <c r="U15" s="287"/>
      <c r="V15" s="287"/>
      <c r="W15" s="287"/>
      <c r="X15" s="287"/>
      <c r="Y15" s="287"/>
      <c r="Z15" s="287"/>
      <c r="AA15" s="287"/>
      <c r="AB15" s="287"/>
      <c r="AC15" s="287"/>
      <c r="AD15" s="287"/>
      <c r="AE15" s="287"/>
    </row>
    <row r="16" spans="1:57" ht="18.75">
      <c r="A16" s="287"/>
      <c r="B16" s="287"/>
      <c r="C16" s="287"/>
      <c r="D16" s="287"/>
      <c r="E16" s="287"/>
      <c r="F16" s="287"/>
      <c r="G16" s="287"/>
      <c r="H16" s="287"/>
      <c r="I16" s="287"/>
      <c r="J16" s="287"/>
      <c r="K16" s="287"/>
      <c r="L16" s="287"/>
      <c r="M16" s="304"/>
      <c r="N16" s="490" t="s">
        <v>297</v>
      </c>
      <c r="O16" s="490"/>
      <c r="P16" s="490"/>
      <c r="Q16" s="490"/>
      <c r="R16" s="490"/>
      <c r="S16" s="287"/>
      <c r="T16" s="287"/>
      <c r="U16" s="287"/>
      <c r="V16" s="287"/>
      <c r="W16" s="287"/>
      <c r="X16" s="287"/>
      <c r="Y16" s="287"/>
      <c r="Z16" s="287"/>
      <c r="AA16" s="287"/>
      <c r="AB16" s="287"/>
      <c r="AC16" s="287"/>
      <c r="AD16" s="287"/>
      <c r="AE16" s="287"/>
    </row>
  </sheetData>
  <mergeCells count="14">
    <mergeCell ref="O7:R7"/>
    <mergeCell ref="N15:R15"/>
    <mergeCell ref="N14:R14"/>
    <mergeCell ref="N16:R16"/>
    <mergeCell ref="P1:R1"/>
    <mergeCell ref="A4:Q4"/>
    <mergeCell ref="O5:R5"/>
    <mergeCell ref="A6:I6"/>
    <mergeCell ref="J6:R6"/>
    <mergeCell ref="A7:A8"/>
    <mergeCell ref="B7:E7"/>
    <mergeCell ref="F7:I7"/>
    <mergeCell ref="J7:J8"/>
    <mergeCell ref="K7:N7"/>
  </mergeCells>
  <pageMargins left="0.51181102362204722" right="0.11811023622047245" top="0.35433070866141736" bottom="0.35433070866141736" header="0.31496062992125984" footer="0.31496062992125984"/>
  <pageSetup paperSize="9" firstPageNumber="33" orientation="landscape" useFirstPageNumber="1" r:id="rId1"/>
  <headerFooter>
    <oddFooter>&amp;R&amp;P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W16"/>
  <sheetViews>
    <sheetView workbookViewId="0">
      <selection activeCell="N13" sqref="N13"/>
    </sheetView>
  </sheetViews>
  <sheetFormatPr defaultColWidth="7.75" defaultRowHeight="15"/>
  <cols>
    <col min="1" max="1" width="4.5" style="201" customWidth="1"/>
    <col min="2" max="2" width="11.75" style="201" customWidth="1"/>
    <col min="3" max="3" width="8.5" style="201" customWidth="1"/>
    <col min="4" max="5" width="11.25" style="201" customWidth="1"/>
    <col min="6" max="6" width="15.875" style="201" customWidth="1"/>
    <col min="7" max="7" width="8.75" style="201" customWidth="1"/>
    <col min="8" max="8" width="11.25" style="201" customWidth="1"/>
    <col min="9" max="9" width="11.875" style="201" customWidth="1"/>
    <col min="10" max="10" width="11" style="201" customWidth="1"/>
    <col min="11" max="16384" width="7.75" style="201"/>
  </cols>
  <sheetData>
    <row r="1" spans="1:49" s="309" customFormat="1" ht="15.75">
      <c r="A1" s="305" t="s">
        <v>221</v>
      </c>
      <c r="B1" s="305"/>
      <c r="C1" s="306"/>
      <c r="D1" s="306"/>
      <c r="E1" s="306"/>
      <c r="F1" s="306"/>
      <c r="G1" s="306"/>
      <c r="H1" s="306"/>
      <c r="I1" s="498" t="s">
        <v>621</v>
      </c>
      <c r="J1" s="498"/>
      <c r="K1" s="306"/>
      <c r="L1" s="306"/>
      <c r="M1" s="306"/>
      <c r="N1" s="306"/>
      <c r="O1" s="306"/>
      <c r="P1" s="307"/>
      <c r="Q1" s="306"/>
      <c r="R1" s="306"/>
      <c r="S1" s="306"/>
      <c r="T1" s="306"/>
      <c r="U1" s="306"/>
      <c r="V1" s="306"/>
      <c r="W1" s="306"/>
      <c r="X1" s="308"/>
      <c r="Y1" s="306"/>
      <c r="Z1" s="306"/>
      <c r="AA1" s="306"/>
      <c r="AB1" s="306"/>
      <c r="AC1" s="306"/>
      <c r="AD1" s="306"/>
      <c r="AE1" s="308"/>
      <c r="AF1" s="306"/>
      <c r="AG1" s="306"/>
      <c r="AH1" s="306"/>
      <c r="AI1" s="307"/>
      <c r="AJ1" s="308"/>
      <c r="AK1" s="308"/>
      <c r="AL1" s="308"/>
      <c r="AM1" s="308"/>
      <c r="AN1" s="308"/>
      <c r="AO1" s="308"/>
      <c r="AP1" s="308"/>
      <c r="AQ1" s="308"/>
      <c r="AR1" s="308"/>
      <c r="AS1" s="308"/>
      <c r="AT1" s="308"/>
      <c r="AU1" s="308"/>
      <c r="AV1" s="308"/>
      <c r="AW1" s="308"/>
    </row>
    <row r="2" spans="1:49" s="309" customFormat="1" ht="15.75">
      <c r="B2" s="305"/>
      <c r="C2" s="306"/>
      <c r="D2" s="306"/>
      <c r="E2" s="306"/>
      <c r="F2" s="306"/>
      <c r="G2" s="306"/>
      <c r="H2" s="306"/>
      <c r="I2" s="306"/>
      <c r="J2" s="306"/>
      <c r="K2" s="306"/>
      <c r="L2" s="306"/>
      <c r="M2" s="306"/>
      <c r="N2" s="306"/>
      <c r="O2" s="306"/>
      <c r="P2" s="306"/>
      <c r="Q2" s="306"/>
      <c r="R2" s="306"/>
      <c r="S2" s="306"/>
      <c r="T2" s="306"/>
      <c r="U2" s="306"/>
      <c r="V2" s="306"/>
      <c r="W2" s="306"/>
      <c r="X2" s="306"/>
      <c r="Y2" s="306"/>
      <c r="Z2" s="306"/>
      <c r="AA2" s="306"/>
      <c r="AB2" s="306"/>
      <c r="AC2" s="306"/>
      <c r="AD2" s="306"/>
      <c r="AE2" s="306"/>
      <c r="AF2" s="306"/>
      <c r="AG2" s="306"/>
      <c r="AH2" s="306"/>
      <c r="AI2" s="306"/>
      <c r="AJ2" s="306"/>
      <c r="AK2" s="308"/>
      <c r="AL2" s="308"/>
      <c r="AM2" s="308"/>
      <c r="AN2" s="308"/>
      <c r="AO2" s="308"/>
      <c r="AP2" s="308"/>
      <c r="AQ2" s="308"/>
      <c r="AR2" s="308"/>
      <c r="AS2" s="308"/>
      <c r="AT2" s="308"/>
      <c r="AU2" s="308"/>
      <c r="AV2" s="308"/>
      <c r="AW2" s="308"/>
    </row>
    <row r="3" spans="1:49" s="285" customFormat="1" ht="18.75">
      <c r="A3" s="283"/>
      <c r="B3" s="283"/>
      <c r="C3" s="283"/>
      <c r="D3" s="283"/>
      <c r="E3" s="283"/>
      <c r="F3" s="283"/>
      <c r="G3" s="283"/>
      <c r="H3" s="283"/>
      <c r="I3" s="283"/>
      <c r="J3" s="283"/>
      <c r="K3" s="283"/>
      <c r="L3" s="283"/>
      <c r="M3" s="283"/>
      <c r="N3" s="283"/>
      <c r="O3" s="283"/>
      <c r="P3" s="283"/>
      <c r="Q3" s="283"/>
      <c r="R3" s="283"/>
      <c r="S3" s="283"/>
      <c r="T3" s="283"/>
      <c r="U3" s="283"/>
      <c r="V3" s="283"/>
      <c r="W3" s="283"/>
      <c r="X3" s="283"/>
      <c r="Y3" s="283"/>
      <c r="Z3" s="283"/>
      <c r="AA3" s="283"/>
      <c r="AB3" s="283"/>
      <c r="AC3" s="283"/>
      <c r="AD3" s="283"/>
      <c r="AE3" s="283"/>
      <c r="AF3" s="283"/>
      <c r="AG3" s="283"/>
      <c r="AH3" s="283"/>
      <c r="AI3" s="283"/>
      <c r="AJ3" s="283"/>
      <c r="AK3" s="284"/>
      <c r="AL3" s="284"/>
      <c r="AM3" s="284"/>
      <c r="AN3" s="284"/>
      <c r="AO3" s="284"/>
      <c r="AP3" s="284"/>
      <c r="AQ3" s="284"/>
      <c r="AR3" s="284"/>
      <c r="AS3" s="284"/>
      <c r="AT3" s="284"/>
      <c r="AU3" s="284"/>
      <c r="AV3" s="284"/>
      <c r="AW3" s="284"/>
    </row>
    <row r="4" spans="1:49" s="285" customFormat="1" ht="21" customHeight="1">
      <c r="A4" s="612" t="str">
        <f>"TỔNG HỢP KINH PHÍ TINH GIẢN BIÊN CHẾ NĂM " &amp;NămKH</f>
        <v>TỔNG HỢP KINH PHÍ TINH GIẢN BIÊN CHẾ NĂM 2022</v>
      </c>
      <c r="B4" s="612"/>
      <c r="C4" s="612"/>
      <c r="D4" s="612"/>
      <c r="E4" s="612"/>
      <c r="F4" s="612"/>
      <c r="G4" s="612"/>
      <c r="H4" s="612"/>
      <c r="I4" s="612"/>
      <c r="J4" s="612"/>
      <c r="K4" s="283"/>
      <c r="L4" s="283"/>
      <c r="M4" s="283"/>
      <c r="N4" s="283"/>
      <c r="O4" s="283"/>
      <c r="P4" s="283"/>
      <c r="Q4" s="283"/>
      <c r="R4" s="283"/>
      <c r="S4" s="283"/>
      <c r="T4" s="283"/>
      <c r="U4" s="283"/>
      <c r="V4" s="283"/>
      <c r="W4" s="283"/>
      <c r="X4" s="283"/>
      <c r="Y4" s="283"/>
      <c r="Z4" s="283"/>
      <c r="AA4" s="283"/>
      <c r="AB4" s="283"/>
      <c r="AC4" s="283"/>
      <c r="AD4" s="283"/>
      <c r="AE4" s="283"/>
      <c r="AF4" s="283"/>
      <c r="AG4" s="283"/>
      <c r="AH4" s="283"/>
      <c r="AI4" s="283"/>
      <c r="AJ4" s="283"/>
      <c r="AK4" s="284"/>
      <c r="AL4" s="284"/>
      <c r="AM4" s="284"/>
      <c r="AN4" s="284"/>
      <c r="AO4" s="284"/>
      <c r="AP4" s="284"/>
      <c r="AQ4" s="284"/>
      <c r="AR4" s="284"/>
      <c r="AS4" s="284"/>
      <c r="AT4" s="284"/>
      <c r="AU4" s="284"/>
      <c r="AV4" s="284"/>
      <c r="AW4" s="284"/>
    </row>
    <row r="5" spans="1:49" s="285" customFormat="1" ht="21" customHeight="1">
      <c r="A5" s="611" t="s">
        <v>590</v>
      </c>
      <c r="B5" s="611"/>
      <c r="C5" s="611"/>
      <c r="D5" s="611"/>
      <c r="E5" s="611"/>
      <c r="F5" s="611"/>
      <c r="G5" s="611"/>
      <c r="H5" s="611"/>
      <c r="I5" s="611"/>
      <c r="J5" s="611"/>
      <c r="K5" s="283"/>
      <c r="L5" s="283"/>
      <c r="M5" s="283"/>
      <c r="N5" s="283"/>
      <c r="O5" s="283"/>
      <c r="P5" s="283"/>
      <c r="Q5" s="283"/>
      <c r="R5" s="283"/>
      <c r="S5" s="283"/>
      <c r="T5" s="283"/>
      <c r="U5" s="283"/>
      <c r="V5" s="283"/>
      <c r="W5" s="283"/>
      <c r="X5" s="283"/>
      <c r="Y5" s="283"/>
      <c r="Z5" s="283"/>
      <c r="AA5" s="283"/>
      <c r="AB5" s="283"/>
      <c r="AC5" s="283"/>
      <c r="AD5" s="283"/>
      <c r="AE5" s="283"/>
      <c r="AF5" s="283"/>
      <c r="AG5" s="283"/>
      <c r="AH5" s="283"/>
      <c r="AI5" s="283"/>
      <c r="AJ5" s="283"/>
      <c r="AK5" s="284"/>
      <c r="AL5" s="284"/>
      <c r="AM5" s="284"/>
      <c r="AN5" s="284"/>
      <c r="AO5" s="284"/>
      <c r="AP5" s="284"/>
      <c r="AQ5" s="284"/>
      <c r="AR5" s="284"/>
      <c r="AS5" s="284"/>
      <c r="AT5" s="284"/>
      <c r="AU5" s="284"/>
      <c r="AV5" s="284"/>
      <c r="AW5" s="284"/>
    </row>
    <row r="6" spans="1:49" ht="15.75">
      <c r="A6" s="287"/>
      <c r="B6" s="287"/>
      <c r="C6" s="287"/>
      <c r="D6" s="287"/>
      <c r="E6" s="287"/>
      <c r="F6" s="287"/>
      <c r="G6" s="287"/>
      <c r="H6" s="287"/>
      <c r="I6" s="287"/>
      <c r="J6" s="412"/>
      <c r="K6" s="287"/>
      <c r="L6" s="287"/>
      <c r="M6" s="287"/>
      <c r="N6" s="287"/>
      <c r="O6" s="287"/>
      <c r="P6" s="287"/>
      <c r="Q6" s="287"/>
      <c r="R6" s="287"/>
      <c r="S6" s="287"/>
      <c r="T6" s="287"/>
      <c r="U6" s="287"/>
      <c r="V6" s="287"/>
      <c r="W6" s="287"/>
    </row>
    <row r="7" spans="1:49" s="289" customFormat="1" ht="21" customHeight="1">
      <c r="A7" s="613" t="s">
        <v>579</v>
      </c>
      <c r="B7" s="613" t="s">
        <v>580</v>
      </c>
      <c r="C7" s="613" t="s">
        <v>581</v>
      </c>
      <c r="D7" s="613" t="s">
        <v>582</v>
      </c>
      <c r="E7" s="608" t="s">
        <v>583</v>
      </c>
      <c r="F7" s="609"/>
      <c r="G7" s="609"/>
      <c r="H7" s="610"/>
      <c r="I7" s="614" t="s">
        <v>584</v>
      </c>
      <c r="J7" s="616" t="s">
        <v>585</v>
      </c>
      <c r="K7" s="288"/>
      <c r="L7" s="288"/>
      <c r="M7" s="288"/>
      <c r="N7" s="288"/>
      <c r="O7" s="288"/>
      <c r="P7" s="288"/>
      <c r="Q7" s="288"/>
      <c r="R7" s="288"/>
      <c r="S7" s="288"/>
      <c r="T7" s="288"/>
      <c r="U7" s="288"/>
      <c r="V7" s="288"/>
      <c r="W7" s="288"/>
    </row>
    <row r="8" spans="1:49" s="289" customFormat="1" ht="78.75" customHeight="1">
      <c r="A8" s="613"/>
      <c r="B8" s="613"/>
      <c r="C8" s="613"/>
      <c r="D8" s="613"/>
      <c r="E8" s="414" t="s">
        <v>586</v>
      </c>
      <c r="F8" s="414" t="s">
        <v>587</v>
      </c>
      <c r="G8" s="414" t="s">
        <v>588</v>
      </c>
      <c r="H8" s="415" t="s">
        <v>589</v>
      </c>
      <c r="I8" s="615"/>
      <c r="J8" s="617"/>
      <c r="K8" s="288"/>
      <c r="L8" s="288"/>
      <c r="M8" s="288"/>
      <c r="N8" s="288"/>
      <c r="O8" s="288"/>
      <c r="P8" s="288"/>
      <c r="Q8" s="288"/>
      <c r="R8" s="288"/>
      <c r="S8" s="288"/>
      <c r="T8" s="288"/>
      <c r="U8" s="288"/>
      <c r="V8" s="288"/>
      <c r="W8" s="288"/>
    </row>
    <row r="9" spans="1:49" ht="16.149999999999999" customHeight="1">
      <c r="A9" s="290"/>
      <c r="B9" s="291" t="s">
        <v>6</v>
      </c>
      <c r="C9" s="291">
        <v>1</v>
      </c>
      <c r="D9" s="292">
        <v>2</v>
      </c>
      <c r="E9" s="291">
        <v>3</v>
      </c>
      <c r="F9" s="291">
        <v>4</v>
      </c>
      <c r="G9" s="291">
        <v>5</v>
      </c>
      <c r="H9" s="291">
        <v>6</v>
      </c>
      <c r="I9" s="291">
        <v>7</v>
      </c>
      <c r="J9" s="291">
        <v>8</v>
      </c>
      <c r="K9" s="293"/>
      <c r="L9" s="293"/>
      <c r="M9" s="293"/>
      <c r="N9" s="293"/>
      <c r="O9" s="293"/>
      <c r="P9" s="293"/>
      <c r="Q9" s="293"/>
      <c r="R9" s="293"/>
      <c r="S9" s="293"/>
      <c r="T9" s="293"/>
      <c r="U9" s="293"/>
      <c r="V9" s="293"/>
      <c r="W9" s="293"/>
    </row>
    <row r="10" spans="1:49">
      <c r="A10" s="332">
        <v>1</v>
      </c>
      <c r="B10" s="294"/>
      <c r="C10" s="295"/>
      <c r="D10" s="295"/>
      <c r="E10" s="295"/>
      <c r="F10" s="295"/>
      <c r="G10" s="295"/>
      <c r="H10" s="295"/>
      <c r="I10" s="295"/>
      <c r="J10" s="295"/>
      <c r="K10" s="296"/>
      <c r="L10" s="296"/>
      <c r="M10" s="296"/>
      <c r="N10" s="296"/>
      <c r="O10" s="296"/>
      <c r="P10" s="296"/>
      <c r="Q10" s="296"/>
      <c r="R10" s="296"/>
      <c r="S10" s="296"/>
      <c r="T10" s="296"/>
      <c r="U10" s="296"/>
      <c r="V10" s="296"/>
      <c r="W10" s="296"/>
    </row>
    <row r="11" spans="1:49">
      <c r="A11" s="332">
        <v>2</v>
      </c>
      <c r="B11" s="297"/>
      <c r="C11" s="298"/>
      <c r="D11" s="298"/>
      <c r="E11" s="298"/>
      <c r="F11" s="298"/>
      <c r="G11" s="298"/>
      <c r="H11" s="298"/>
      <c r="I11" s="298"/>
      <c r="J11" s="298"/>
      <c r="K11" s="299"/>
      <c r="L11" s="299"/>
      <c r="M11" s="299"/>
      <c r="N11" s="299"/>
      <c r="O11" s="299"/>
      <c r="P11" s="299"/>
      <c r="Q11" s="299"/>
      <c r="R11" s="299"/>
      <c r="S11" s="299"/>
      <c r="T11" s="299"/>
      <c r="U11" s="299"/>
      <c r="V11" s="299"/>
      <c r="W11" s="299"/>
    </row>
    <row r="12" spans="1:49">
      <c r="A12" s="294"/>
      <c r="B12" s="294"/>
      <c r="C12" s="295"/>
      <c r="D12" s="295"/>
      <c r="E12" s="295"/>
      <c r="F12" s="295"/>
      <c r="G12" s="295"/>
      <c r="H12" s="295"/>
      <c r="I12" s="295"/>
      <c r="J12" s="295"/>
      <c r="K12" s="296"/>
      <c r="L12" s="296"/>
      <c r="M12" s="296"/>
      <c r="N12" s="296"/>
      <c r="O12" s="296"/>
      <c r="P12" s="296"/>
      <c r="Q12" s="296"/>
      <c r="R12" s="296"/>
      <c r="S12" s="296"/>
      <c r="T12" s="296"/>
      <c r="U12" s="296"/>
      <c r="V12" s="296"/>
      <c r="W12" s="296"/>
    </row>
    <row r="13" spans="1:49">
      <c r="A13" s="300"/>
      <c r="B13" s="300"/>
      <c r="C13" s="301"/>
      <c r="D13" s="301"/>
      <c r="E13" s="301"/>
      <c r="F13" s="301"/>
      <c r="G13" s="301"/>
      <c r="H13" s="301"/>
      <c r="I13" s="301"/>
      <c r="J13" s="301"/>
      <c r="K13" s="296"/>
      <c r="L13" s="296"/>
      <c r="M13" s="296"/>
      <c r="N13" s="296"/>
      <c r="O13" s="296"/>
      <c r="P13" s="296"/>
      <c r="Q13" s="296"/>
      <c r="R13" s="296"/>
      <c r="S13" s="296"/>
      <c r="T13" s="296"/>
      <c r="U13" s="296"/>
      <c r="V13" s="296"/>
      <c r="W13" s="296"/>
    </row>
    <row r="14" spans="1:49" ht="18.75">
      <c r="A14" s="287"/>
      <c r="B14" s="287"/>
      <c r="C14" s="287"/>
      <c r="D14" s="287"/>
      <c r="E14" s="302"/>
      <c r="F14" s="302"/>
      <c r="G14" s="500" t="str">
        <f>"….., ngày……tháng…..năm " &amp;Năm</f>
        <v>….., ngày……tháng…..năm 2021</v>
      </c>
      <c r="H14" s="500"/>
      <c r="I14" s="500"/>
      <c r="J14" s="500"/>
      <c r="K14" s="287"/>
      <c r="L14" s="287"/>
      <c r="M14" s="287"/>
      <c r="N14" s="287"/>
      <c r="O14" s="287"/>
      <c r="P14" s="287"/>
      <c r="Q14" s="287"/>
      <c r="R14" s="287"/>
      <c r="S14" s="287"/>
      <c r="T14" s="287"/>
      <c r="U14" s="287"/>
      <c r="V14" s="287"/>
      <c r="W14" s="287"/>
    </row>
    <row r="15" spans="1:49" ht="18.75">
      <c r="A15" s="287"/>
      <c r="B15" s="287"/>
      <c r="C15" s="287"/>
      <c r="D15" s="287"/>
      <c r="E15" s="303"/>
      <c r="F15" s="303"/>
      <c r="G15" s="499" t="s">
        <v>49</v>
      </c>
      <c r="H15" s="499"/>
      <c r="I15" s="499"/>
      <c r="J15" s="499"/>
      <c r="K15" s="287"/>
      <c r="L15" s="287"/>
      <c r="M15" s="287"/>
      <c r="N15" s="287"/>
      <c r="O15" s="287"/>
      <c r="P15" s="287"/>
      <c r="Q15" s="287"/>
      <c r="R15" s="287"/>
      <c r="S15" s="287"/>
      <c r="T15" s="287"/>
      <c r="U15" s="287"/>
      <c r="V15" s="287"/>
      <c r="W15" s="287"/>
    </row>
    <row r="16" spans="1:49" ht="18.75">
      <c r="A16" s="287"/>
      <c r="B16" s="287"/>
      <c r="C16" s="287"/>
      <c r="D16" s="287"/>
      <c r="E16" s="304"/>
      <c r="F16" s="304"/>
      <c r="G16" s="490" t="s">
        <v>297</v>
      </c>
      <c r="H16" s="490"/>
      <c r="I16" s="490"/>
      <c r="J16" s="490"/>
      <c r="K16" s="287"/>
      <c r="L16" s="287"/>
      <c r="M16" s="287"/>
      <c r="N16" s="287"/>
      <c r="O16" s="287"/>
      <c r="P16" s="287"/>
      <c r="Q16" s="287"/>
      <c r="R16" s="287"/>
      <c r="S16" s="287"/>
      <c r="T16" s="287"/>
      <c r="U16" s="287"/>
      <c r="V16" s="287"/>
      <c r="W16" s="287"/>
    </row>
  </sheetData>
  <mergeCells count="13">
    <mergeCell ref="G14:J14"/>
    <mergeCell ref="G15:J15"/>
    <mergeCell ref="G16:J16"/>
    <mergeCell ref="A5:J5"/>
    <mergeCell ref="I1:J1"/>
    <mergeCell ref="A4:J4"/>
    <mergeCell ref="A7:A8"/>
    <mergeCell ref="B7:B8"/>
    <mergeCell ref="C7:C8"/>
    <mergeCell ref="D7:D8"/>
    <mergeCell ref="E7:H7"/>
    <mergeCell ref="I7:I8"/>
    <mergeCell ref="J7:J8"/>
  </mergeCells>
  <pageMargins left="0.70866141732283472" right="0.70866141732283472" top="0.74803149606299213" bottom="0.74803149606299213" header="0.31496062992125984" footer="0.31496062992125984"/>
  <pageSetup paperSize="7" firstPageNumber="34" orientation="landscape" useFirstPageNumber="1" r:id="rId1"/>
  <headerFooter>
    <oddFooter>&amp;R&amp;P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W16"/>
  <sheetViews>
    <sheetView tabSelected="1" zoomScaleNormal="100" workbookViewId="0">
      <selection activeCell="L17" sqref="L17"/>
    </sheetView>
  </sheetViews>
  <sheetFormatPr defaultColWidth="7.75" defaultRowHeight="15"/>
  <cols>
    <col min="1" max="1" width="4.5" style="201" customWidth="1"/>
    <col min="2" max="2" width="11.75" style="201" customWidth="1"/>
    <col min="3" max="5" width="11.25" style="201" customWidth="1"/>
    <col min="6" max="6" width="13.875" style="201" customWidth="1"/>
    <col min="7" max="7" width="11.5" style="201" customWidth="1"/>
    <col min="8" max="8" width="16.625" style="201" customWidth="1"/>
    <col min="9" max="9" width="14.125" style="201" customWidth="1"/>
    <col min="10" max="10" width="11" style="201" customWidth="1"/>
    <col min="11" max="12" width="7.75" style="201" customWidth="1"/>
    <col min="13" max="16384" width="7.75" style="201"/>
  </cols>
  <sheetData>
    <row r="1" spans="1:49" s="309" customFormat="1" ht="15.75">
      <c r="A1" s="305" t="s">
        <v>221</v>
      </c>
      <c r="B1" s="305"/>
      <c r="C1" s="306"/>
      <c r="D1" s="306"/>
      <c r="E1" s="306"/>
      <c r="F1" s="306"/>
      <c r="G1" s="306"/>
      <c r="H1" s="306"/>
      <c r="I1" s="498" t="s">
        <v>638</v>
      </c>
      <c r="J1" s="498"/>
      <c r="K1" s="306"/>
      <c r="L1" s="306"/>
      <c r="M1" s="306"/>
      <c r="N1" s="306"/>
      <c r="O1" s="306"/>
      <c r="P1" s="307"/>
      <c r="Q1" s="306"/>
      <c r="R1" s="306"/>
      <c r="S1" s="306"/>
      <c r="T1" s="306"/>
      <c r="U1" s="306"/>
      <c r="V1" s="306"/>
      <c r="W1" s="306"/>
      <c r="X1" s="308"/>
      <c r="Y1" s="306"/>
      <c r="Z1" s="306"/>
      <c r="AA1" s="306"/>
      <c r="AB1" s="306"/>
      <c r="AC1" s="306"/>
      <c r="AD1" s="306"/>
      <c r="AE1" s="308"/>
      <c r="AF1" s="306"/>
      <c r="AG1" s="306"/>
      <c r="AH1" s="306"/>
      <c r="AI1" s="307"/>
      <c r="AJ1" s="308"/>
      <c r="AK1" s="308"/>
      <c r="AL1" s="308"/>
      <c r="AM1" s="308"/>
      <c r="AN1" s="308"/>
      <c r="AO1" s="308"/>
      <c r="AP1" s="308"/>
      <c r="AQ1" s="308"/>
      <c r="AR1" s="308"/>
      <c r="AS1" s="308"/>
      <c r="AT1" s="308"/>
      <c r="AU1" s="308"/>
      <c r="AV1" s="308"/>
      <c r="AW1" s="308"/>
    </row>
    <row r="2" spans="1:49" s="309" customFormat="1" ht="15.75">
      <c r="B2" s="305"/>
      <c r="C2" s="306"/>
      <c r="D2" s="306"/>
      <c r="E2" s="306"/>
      <c r="F2" s="306"/>
      <c r="G2" s="306"/>
      <c r="H2" s="306"/>
      <c r="I2" s="306"/>
      <c r="J2" s="306"/>
      <c r="K2" s="306"/>
      <c r="L2" s="306"/>
      <c r="M2" s="306"/>
      <c r="N2" s="306"/>
      <c r="O2" s="306"/>
      <c r="P2" s="306"/>
      <c r="Q2" s="306"/>
      <c r="R2" s="306"/>
      <c r="S2" s="306"/>
      <c r="T2" s="306"/>
      <c r="U2" s="306"/>
      <c r="V2" s="306"/>
      <c r="W2" s="306"/>
      <c r="X2" s="306"/>
      <c r="Y2" s="306"/>
      <c r="Z2" s="306"/>
      <c r="AA2" s="306"/>
      <c r="AB2" s="306"/>
      <c r="AC2" s="306"/>
      <c r="AD2" s="306"/>
      <c r="AE2" s="306"/>
      <c r="AF2" s="306"/>
      <c r="AG2" s="306"/>
      <c r="AH2" s="306"/>
      <c r="AI2" s="306"/>
      <c r="AJ2" s="306"/>
      <c r="AK2" s="308"/>
      <c r="AL2" s="308"/>
      <c r="AM2" s="308"/>
      <c r="AN2" s="308"/>
      <c r="AO2" s="308"/>
      <c r="AP2" s="308"/>
      <c r="AQ2" s="308"/>
      <c r="AR2" s="308"/>
      <c r="AS2" s="308"/>
      <c r="AT2" s="308"/>
      <c r="AU2" s="308"/>
      <c r="AV2" s="308"/>
      <c r="AW2" s="308"/>
    </row>
    <row r="3" spans="1:49" s="285" customFormat="1" ht="18.75">
      <c r="A3" s="283"/>
      <c r="B3" s="283"/>
      <c r="C3" s="283"/>
      <c r="D3" s="283"/>
      <c r="E3" s="283"/>
      <c r="F3" s="283"/>
      <c r="G3" s="283"/>
      <c r="H3" s="283"/>
      <c r="I3" s="283"/>
      <c r="J3" s="283"/>
      <c r="K3" s="283"/>
      <c r="L3" s="283"/>
      <c r="M3" s="283"/>
      <c r="N3" s="283"/>
      <c r="O3" s="283"/>
      <c r="P3" s="283"/>
      <c r="Q3" s="283"/>
      <c r="R3" s="283"/>
      <c r="S3" s="283"/>
      <c r="T3" s="283"/>
      <c r="U3" s="283"/>
      <c r="V3" s="283"/>
      <c r="W3" s="283"/>
      <c r="X3" s="283"/>
      <c r="Y3" s="283"/>
      <c r="Z3" s="283"/>
      <c r="AA3" s="283"/>
      <c r="AB3" s="283"/>
      <c r="AC3" s="283"/>
      <c r="AD3" s="283"/>
      <c r="AE3" s="283"/>
      <c r="AF3" s="283"/>
      <c r="AG3" s="283"/>
      <c r="AH3" s="283"/>
      <c r="AI3" s="283"/>
      <c r="AJ3" s="283"/>
      <c r="AK3" s="284"/>
      <c r="AL3" s="284"/>
      <c r="AM3" s="284"/>
      <c r="AN3" s="284"/>
      <c r="AO3" s="284"/>
      <c r="AP3" s="284"/>
      <c r="AQ3" s="284"/>
      <c r="AR3" s="284"/>
      <c r="AS3" s="284"/>
      <c r="AT3" s="284"/>
      <c r="AU3" s="284"/>
      <c r="AV3" s="284"/>
      <c r="AW3" s="284"/>
    </row>
    <row r="4" spans="1:49" s="285" customFormat="1" ht="21" customHeight="1">
      <c r="A4" s="612" t="str">
        <f>"DANH SÁCH NGHIÊN CỨU VIÊN CAO CẤP ĐỦ ĐIỀU KIỆN HỖ TRỢ NĂM " &amp;NămKH</f>
        <v>DANH SÁCH NGHIÊN CỨU VIÊN CAO CẤP ĐỦ ĐIỀU KIỆN HỖ TRỢ NĂM 2022</v>
      </c>
      <c r="B4" s="612"/>
      <c r="C4" s="612"/>
      <c r="D4" s="612"/>
      <c r="E4" s="612"/>
      <c r="F4" s="612"/>
      <c r="G4" s="612"/>
      <c r="H4" s="612"/>
      <c r="I4" s="612"/>
      <c r="J4" s="612"/>
      <c r="K4" s="283"/>
      <c r="L4" s="283"/>
      <c r="M4" s="283"/>
      <c r="N4" s="283"/>
      <c r="O4" s="283"/>
      <c r="P4" s="283"/>
      <c r="Q4" s="283"/>
      <c r="R4" s="283"/>
      <c r="S4" s="283"/>
      <c r="T4" s="283"/>
      <c r="U4" s="283"/>
      <c r="V4" s="283"/>
      <c r="W4" s="283"/>
      <c r="X4" s="283"/>
      <c r="Y4" s="283"/>
      <c r="Z4" s="283"/>
      <c r="AA4" s="283"/>
      <c r="AB4" s="283"/>
      <c r="AC4" s="283"/>
      <c r="AD4" s="283"/>
      <c r="AE4" s="283"/>
      <c r="AF4" s="283"/>
      <c r="AG4" s="283"/>
      <c r="AH4" s="283"/>
      <c r="AI4" s="283"/>
      <c r="AJ4" s="283"/>
      <c r="AK4" s="284"/>
      <c r="AL4" s="284"/>
      <c r="AM4" s="284"/>
      <c r="AN4" s="284"/>
      <c r="AO4" s="284"/>
      <c r="AP4" s="284"/>
      <c r="AQ4" s="284"/>
      <c r="AR4" s="284"/>
      <c r="AS4" s="284"/>
      <c r="AT4" s="284"/>
      <c r="AU4" s="284"/>
      <c r="AV4" s="284"/>
      <c r="AW4" s="284"/>
    </row>
    <row r="5" spans="1:49" s="285" customFormat="1" ht="21" customHeight="1">
      <c r="A5" s="611" t="s">
        <v>611</v>
      </c>
      <c r="B5" s="611"/>
      <c r="C5" s="611"/>
      <c r="D5" s="611"/>
      <c r="E5" s="611"/>
      <c r="F5" s="611"/>
      <c r="G5" s="611"/>
      <c r="H5" s="611"/>
      <c r="I5" s="611"/>
      <c r="J5" s="611"/>
      <c r="K5" s="283"/>
      <c r="L5" s="283"/>
      <c r="M5" s="283"/>
      <c r="N5" s="283"/>
      <c r="O5" s="283"/>
      <c r="P5" s="283"/>
      <c r="Q5" s="283"/>
      <c r="R5" s="283"/>
      <c r="S5" s="283"/>
      <c r="T5" s="283"/>
      <c r="U5" s="283"/>
      <c r="V5" s="283"/>
      <c r="W5" s="283"/>
      <c r="X5" s="283"/>
      <c r="Y5" s="283"/>
      <c r="Z5" s="283"/>
      <c r="AA5" s="283"/>
      <c r="AB5" s="283"/>
      <c r="AC5" s="283"/>
      <c r="AD5" s="283"/>
      <c r="AE5" s="283"/>
      <c r="AF5" s="283"/>
      <c r="AG5" s="283"/>
      <c r="AH5" s="283"/>
      <c r="AI5" s="283"/>
      <c r="AJ5" s="283"/>
      <c r="AK5" s="284"/>
      <c r="AL5" s="284"/>
      <c r="AM5" s="284"/>
      <c r="AN5" s="284"/>
      <c r="AO5" s="284"/>
      <c r="AP5" s="284"/>
      <c r="AQ5" s="284"/>
      <c r="AR5" s="284"/>
      <c r="AS5" s="284"/>
      <c r="AT5" s="284"/>
      <c r="AU5" s="284"/>
      <c r="AV5" s="284"/>
      <c r="AW5" s="284"/>
    </row>
    <row r="6" spans="1:49" ht="15.75">
      <c r="A6" s="287"/>
      <c r="B6" s="287"/>
      <c r="C6" s="287"/>
      <c r="D6" s="287"/>
      <c r="E6" s="287"/>
      <c r="F6" s="287"/>
      <c r="G6" s="287"/>
      <c r="H6" s="287"/>
      <c r="I6" s="287"/>
      <c r="J6" s="419"/>
      <c r="K6" s="287"/>
      <c r="L6" s="287"/>
      <c r="M6" s="287"/>
      <c r="N6" s="287"/>
      <c r="O6" s="287"/>
      <c r="P6" s="287"/>
      <c r="Q6" s="287"/>
      <c r="R6" s="287"/>
      <c r="S6" s="287"/>
      <c r="T6" s="287"/>
      <c r="U6" s="287"/>
      <c r="V6" s="287"/>
      <c r="W6" s="287"/>
    </row>
    <row r="7" spans="1:49" s="289" customFormat="1" ht="60" customHeight="1">
      <c r="A7" s="420" t="s">
        <v>190</v>
      </c>
      <c r="B7" s="418" t="s">
        <v>612</v>
      </c>
      <c r="C7" s="418" t="s">
        <v>613</v>
      </c>
      <c r="D7" s="418" t="s">
        <v>614</v>
      </c>
      <c r="E7" s="418" t="s">
        <v>615</v>
      </c>
      <c r="F7" s="418" t="s">
        <v>616</v>
      </c>
      <c r="G7" s="418" t="s">
        <v>617</v>
      </c>
      <c r="H7" s="418" t="s">
        <v>618</v>
      </c>
      <c r="I7" s="418" t="s">
        <v>619</v>
      </c>
      <c r="J7" s="418" t="s">
        <v>55</v>
      </c>
      <c r="K7" s="288"/>
      <c r="L7" s="288"/>
      <c r="M7" s="288"/>
      <c r="N7" s="288"/>
      <c r="O7" s="288"/>
      <c r="P7" s="288"/>
      <c r="Q7" s="288"/>
      <c r="R7" s="288"/>
      <c r="S7" s="288"/>
      <c r="T7" s="288"/>
      <c r="U7" s="288"/>
      <c r="V7" s="288"/>
      <c r="W7" s="288"/>
    </row>
    <row r="8" spans="1:49" ht="16.149999999999999" customHeight="1">
      <c r="A8" s="290">
        <v>1</v>
      </c>
      <c r="B8" s="290"/>
      <c r="C8" s="290"/>
      <c r="D8" s="421"/>
      <c r="E8" s="290"/>
      <c r="F8" s="290"/>
      <c r="G8" s="290"/>
      <c r="H8" s="290"/>
      <c r="I8" s="290"/>
      <c r="J8" s="290"/>
      <c r="K8" s="293"/>
      <c r="L8" s="293"/>
      <c r="M8" s="293"/>
      <c r="N8" s="293"/>
      <c r="O8" s="293"/>
      <c r="P8" s="293"/>
      <c r="Q8" s="293"/>
      <c r="R8" s="293"/>
      <c r="S8" s="293"/>
      <c r="T8" s="293"/>
      <c r="U8" s="293"/>
      <c r="V8" s="293"/>
      <c r="W8" s="293"/>
    </row>
    <row r="9" spans="1:49">
      <c r="A9" s="332">
        <v>2</v>
      </c>
      <c r="B9" s="294"/>
      <c r="C9" s="295"/>
      <c r="D9" s="295"/>
      <c r="E9" s="295"/>
      <c r="F9" s="295"/>
      <c r="G9" s="295"/>
      <c r="H9" s="295"/>
      <c r="I9" s="295"/>
      <c r="J9" s="295"/>
      <c r="K9" s="296"/>
      <c r="L9" s="296"/>
      <c r="M9" s="296"/>
      <c r="N9" s="296"/>
      <c r="O9" s="296"/>
      <c r="P9" s="296"/>
      <c r="Q9" s="296"/>
      <c r="R9" s="296"/>
      <c r="S9" s="296"/>
      <c r="T9" s="296"/>
      <c r="U9" s="296"/>
      <c r="V9" s="296"/>
      <c r="W9" s="296"/>
    </row>
    <row r="10" spans="1:49">
      <c r="A10" s="332">
        <v>3</v>
      </c>
      <c r="B10" s="297"/>
      <c r="C10" s="298"/>
      <c r="D10" s="298"/>
      <c r="E10" s="298"/>
      <c r="F10" s="298"/>
      <c r="G10" s="298"/>
      <c r="H10" s="298"/>
      <c r="I10" s="298"/>
      <c r="J10" s="298"/>
      <c r="K10" s="299"/>
      <c r="L10" s="299"/>
      <c r="M10" s="299"/>
      <c r="N10" s="299"/>
      <c r="O10" s="299"/>
      <c r="P10" s="299"/>
      <c r="Q10" s="299"/>
      <c r="R10" s="299"/>
      <c r="S10" s="299"/>
      <c r="T10" s="299"/>
      <c r="U10" s="299"/>
      <c r="V10" s="299"/>
      <c r="W10" s="299"/>
    </row>
    <row r="11" spans="1:49">
      <c r="A11" s="294"/>
      <c r="B11" s="294"/>
      <c r="C11" s="295"/>
      <c r="D11" s="295"/>
      <c r="E11" s="295"/>
      <c r="F11" s="295"/>
      <c r="G11" s="295"/>
      <c r="H11" s="295"/>
      <c r="I11" s="295"/>
      <c r="J11" s="295"/>
      <c r="K11" s="296"/>
      <c r="L11" s="296"/>
      <c r="M11" s="296"/>
      <c r="N11" s="296"/>
      <c r="O11" s="296"/>
      <c r="P11" s="296"/>
      <c r="Q11" s="296"/>
      <c r="R11" s="296"/>
      <c r="S11" s="296"/>
      <c r="T11" s="296"/>
      <c r="U11" s="296"/>
      <c r="V11" s="296"/>
      <c r="W11" s="296"/>
    </row>
    <row r="12" spans="1:49">
      <c r="A12" s="422" t="s">
        <v>620</v>
      </c>
      <c r="B12" s="423"/>
      <c r="C12" s="424"/>
      <c r="D12" s="424"/>
      <c r="E12" s="301"/>
      <c r="F12" s="301"/>
      <c r="G12" s="301"/>
      <c r="H12" s="301"/>
      <c r="I12" s="301"/>
      <c r="J12" s="301"/>
      <c r="K12" s="296"/>
      <c r="L12" s="296"/>
      <c r="M12" s="296"/>
      <c r="N12" s="296"/>
      <c r="O12" s="296"/>
      <c r="P12" s="296"/>
      <c r="Q12" s="296"/>
      <c r="R12" s="296"/>
      <c r="S12" s="296"/>
      <c r="T12" s="296"/>
      <c r="U12" s="296"/>
      <c r="V12" s="296"/>
      <c r="W12" s="296"/>
    </row>
    <row r="13" spans="1:49">
      <c r="A13" s="422"/>
      <c r="B13" s="423"/>
      <c r="C13" s="424"/>
      <c r="D13" s="424"/>
      <c r="E13" s="301"/>
      <c r="F13" s="301"/>
      <c r="G13" s="301"/>
      <c r="H13" s="301"/>
      <c r="I13" s="301"/>
      <c r="J13" s="301"/>
      <c r="K13" s="296"/>
      <c r="L13" s="296"/>
      <c r="M13" s="296"/>
      <c r="N13" s="296"/>
      <c r="O13" s="296"/>
      <c r="P13" s="296"/>
      <c r="Q13" s="296"/>
      <c r="R13" s="296"/>
      <c r="S13" s="296"/>
      <c r="T13" s="296"/>
      <c r="U13" s="296"/>
      <c r="V13" s="296"/>
      <c r="W13" s="296"/>
    </row>
    <row r="14" spans="1:49" ht="18.75">
      <c r="A14" s="287"/>
      <c r="B14" s="287"/>
      <c r="C14" s="287"/>
      <c r="D14" s="287"/>
      <c r="E14" s="302"/>
      <c r="F14" s="302"/>
      <c r="G14" s="500" t="str">
        <f>"….., ngày……tháng…..năm " &amp;Năm</f>
        <v>….., ngày……tháng…..năm 2021</v>
      </c>
      <c r="H14" s="500"/>
      <c r="I14" s="500"/>
      <c r="J14" s="500"/>
      <c r="K14" s="287"/>
      <c r="L14" s="287"/>
      <c r="M14" s="287"/>
      <c r="N14" s="287"/>
      <c r="O14" s="287"/>
      <c r="P14" s="287"/>
      <c r="Q14" s="287"/>
      <c r="R14" s="287"/>
      <c r="S14" s="287"/>
      <c r="T14" s="287"/>
      <c r="U14" s="287"/>
      <c r="V14" s="287"/>
      <c r="W14" s="287"/>
    </row>
    <row r="15" spans="1:49" ht="18.75">
      <c r="A15" s="287"/>
      <c r="B15" s="287"/>
      <c r="C15" s="287"/>
      <c r="D15" s="287"/>
      <c r="E15" s="303"/>
      <c r="F15" s="303"/>
      <c r="G15" s="499" t="s">
        <v>49</v>
      </c>
      <c r="H15" s="499"/>
      <c r="I15" s="499"/>
      <c r="J15" s="499"/>
      <c r="K15" s="287"/>
      <c r="L15" s="287"/>
      <c r="M15" s="287"/>
      <c r="N15" s="287"/>
      <c r="O15" s="287"/>
      <c r="P15" s="287"/>
      <c r="Q15" s="287"/>
      <c r="R15" s="287"/>
      <c r="S15" s="287"/>
      <c r="T15" s="287"/>
      <c r="U15" s="287"/>
      <c r="V15" s="287"/>
      <c r="W15" s="287"/>
    </row>
    <row r="16" spans="1:49" ht="18.75">
      <c r="A16" s="287"/>
      <c r="B16" s="287"/>
      <c r="C16" s="287"/>
      <c r="D16" s="287"/>
      <c r="E16" s="304"/>
      <c r="F16" s="304"/>
      <c r="G16" s="490" t="s">
        <v>297</v>
      </c>
      <c r="H16" s="490"/>
      <c r="I16" s="490"/>
      <c r="J16" s="490"/>
      <c r="K16" s="287"/>
      <c r="L16" s="287"/>
      <c r="M16" s="287"/>
      <c r="N16" s="287"/>
      <c r="O16" s="287"/>
      <c r="P16" s="287"/>
      <c r="Q16" s="287"/>
      <c r="R16" s="287"/>
      <c r="S16" s="287"/>
      <c r="T16" s="287"/>
      <c r="U16" s="287"/>
      <c r="V16" s="287"/>
      <c r="W16" s="287"/>
    </row>
  </sheetData>
  <mergeCells count="6">
    <mergeCell ref="G14:J14"/>
    <mergeCell ref="G15:J15"/>
    <mergeCell ref="G16:J16"/>
    <mergeCell ref="I1:J1"/>
    <mergeCell ref="A4:J4"/>
    <mergeCell ref="A5:J5"/>
  </mergeCells>
  <printOptions horizontalCentered="1"/>
  <pageMargins left="0.70866141732283472" right="0.70866141732283472" top="0.74803149606299213" bottom="0.74803149606299213" header="0.31496062992125984" footer="0.31496062992125984"/>
  <pageSetup paperSize="9" firstPageNumber="35" orientation="landscape" useFirstPageNumber="1" r:id="rId1"/>
  <headerFooter>
    <oddFooter>&amp;R&amp;P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
  <sheetViews>
    <sheetView workbookViewId="0">
      <selection activeCell="G22" sqref="G22"/>
    </sheetView>
  </sheetViews>
  <sheetFormatPr defaultRowHeight="14.25"/>
  <cols>
    <col min="1" max="1" width="12.75" customWidth="1"/>
  </cols>
  <sheetData>
    <row r="2" spans="1:2">
      <c r="A2" t="s">
        <v>423</v>
      </c>
      <c r="B2">
        <v>2021</v>
      </c>
    </row>
    <row r="3" spans="1:2">
      <c r="A3" t="s">
        <v>101</v>
      </c>
      <c r="B3">
        <v>2022</v>
      </c>
    </row>
    <row r="4" spans="1:2">
      <c r="A4" t="s">
        <v>433</v>
      </c>
      <c r="B4" t="s">
        <v>622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69"/>
  <sheetViews>
    <sheetView topLeftCell="A7" zoomScale="55" zoomScaleNormal="55" workbookViewId="0">
      <selection activeCell="I22" sqref="I22"/>
    </sheetView>
  </sheetViews>
  <sheetFormatPr defaultColWidth="9" defaultRowHeight="15.75"/>
  <cols>
    <col min="1" max="1" width="4.875" style="18" customWidth="1"/>
    <col min="2" max="2" width="47.5" style="18" customWidth="1"/>
    <col min="3" max="3" width="15.125" style="18" customWidth="1"/>
    <col min="4" max="4" width="25.5" style="18" customWidth="1"/>
    <col min="5" max="5" width="38.125" style="18" customWidth="1"/>
    <col min="6" max="16384" width="9" style="18"/>
  </cols>
  <sheetData>
    <row r="1" spans="1:8" s="19" customFormat="1" ht="17.25" customHeight="1">
      <c r="A1" s="1" t="s">
        <v>116</v>
      </c>
      <c r="E1" s="11" t="s">
        <v>51</v>
      </c>
    </row>
    <row r="2" spans="1:8" s="19" customFormat="1" ht="14.25" customHeight="1">
      <c r="A2" s="1"/>
      <c r="H2" s="1"/>
    </row>
    <row r="3" spans="1:8" ht="18.75">
      <c r="A3" s="454" t="str">
        <f>"KẾT QUẢ HOẠT ĐỘNG KHOA HỌC VÀ CÔNG NGHỆ NĂM "&amp;Năm-1&amp;" VÀ 6 THÁNG ĐẦU NĂM "&amp;Năm</f>
        <v>KẾT QUẢ HOẠT ĐỘNG KHOA HỌC VÀ CÔNG NGHỆ NĂM 2020 VÀ 6 THÁNG ĐẦU NĂM 2021</v>
      </c>
      <c r="B3" s="454"/>
      <c r="C3" s="454"/>
      <c r="D3" s="454"/>
      <c r="E3" s="454"/>
    </row>
    <row r="4" spans="1:8">
      <c r="A4" s="463" t="str">
        <f>"(Biểu yêu cầu của Bộ KHCN kèm theo Công văn số "&amp;CVcuaBKHCN&amp;")"</f>
        <v>(Biểu yêu cầu của Bộ KHCN kèm theo Công văn số ……../BKHCN-KHTC ngày ….../…../2021)</v>
      </c>
      <c r="B4" s="463"/>
      <c r="C4" s="463"/>
      <c r="D4" s="463"/>
      <c r="E4" s="463"/>
    </row>
    <row r="5" spans="1:8">
      <c r="A5" s="20"/>
      <c r="B5" s="20"/>
      <c r="C5" s="20"/>
      <c r="D5" s="20"/>
      <c r="E5" s="20"/>
    </row>
    <row r="6" spans="1:8" s="21" customFormat="1" ht="20.25" customHeight="1">
      <c r="A6" s="459" t="s">
        <v>86</v>
      </c>
      <c r="B6" s="459" t="s">
        <v>52</v>
      </c>
      <c r="C6" s="461" t="s">
        <v>53</v>
      </c>
      <c r="D6" s="459" t="s">
        <v>191</v>
      </c>
      <c r="E6" s="460" t="s">
        <v>55</v>
      </c>
    </row>
    <row r="7" spans="1:8" s="21" customFormat="1">
      <c r="A7" s="460"/>
      <c r="B7" s="460"/>
      <c r="C7" s="462"/>
      <c r="D7" s="460"/>
      <c r="E7" s="464"/>
    </row>
    <row r="8" spans="1:8" s="21" customFormat="1">
      <c r="A8" s="17" t="s">
        <v>67</v>
      </c>
      <c r="B8" s="17" t="s">
        <v>68</v>
      </c>
      <c r="C8" s="17" t="s">
        <v>69</v>
      </c>
      <c r="D8" s="17" t="s">
        <v>70</v>
      </c>
      <c r="E8" s="17" t="s">
        <v>71</v>
      </c>
    </row>
    <row r="9" spans="1:8" s="24" customFormat="1" ht="31.5">
      <c r="A9" s="25" t="s">
        <v>37</v>
      </c>
      <c r="B9" s="134" t="s">
        <v>192</v>
      </c>
      <c r="C9" s="23"/>
      <c r="D9" s="23" t="s">
        <v>56</v>
      </c>
      <c r="E9" s="140" t="s">
        <v>193</v>
      </c>
    </row>
    <row r="10" spans="1:8" s="24" customFormat="1">
      <c r="A10" s="25">
        <v>1</v>
      </c>
      <c r="B10" s="4"/>
      <c r="C10" s="23"/>
      <c r="D10" s="23"/>
      <c r="E10" s="140"/>
    </row>
    <row r="11" spans="1:8" s="24" customFormat="1">
      <c r="A11" s="25">
        <v>2</v>
      </c>
      <c r="B11" s="4"/>
      <c r="C11" s="23"/>
      <c r="D11" s="23"/>
      <c r="E11" s="140"/>
    </row>
    <row r="12" spans="1:8" s="24" customFormat="1">
      <c r="A12" s="25" t="s">
        <v>194</v>
      </c>
      <c r="B12" s="134"/>
      <c r="C12" s="23"/>
      <c r="D12" s="23"/>
      <c r="E12" s="140"/>
    </row>
    <row r="13" spans="1:8" s="24" customFormat="1" ht="47.25">
      <c r="A13" s="25" t="s">
        <v>38</v>
      </c>
      <c r="B13" s="134" t="s">
        <v>195</v>
      </c>
      <c r="C13" s="23"/>
      <c r="D13" s="23" t="s">
        <v>57</v>
      </c>
      <c r="E13" s="140" t="s">
        <v>58</v>
      </c>
    </row>
    <row r="14" spans="1:8" s="24" customFormat="1">
      <c r="A14" s="25">
        <v>1</v>
      </c>
      <c r="B14" s="4"/>
      <c r="C14" s="23"/>
      <c r="D14" s="23"/>
      <c r="E14" s="140"/>
    </row>
    <row r="15" spans="1:8" s="24" customFormat="1">
      <c r="A15" s="25">
        <v>2</v>
      </c>
      <c r="B15" s="4"/>
      <c r="C15" s="23"/>
      <c r="D15" s="23"/>
      <c r="E15" s="140"/>
    </row>
    <row r="16" spans="1:8" s="24" customFormat="1">
      <c r="A16" s="25" t="s">
        <v>194</v>
      </c>
      <c r="B16" s="134"/>
      <c r="C16" s="23"/>
      <c r="D16" s="23"/>
      <c r="E16" s="140"/>
    </row>
    <row r="17" spans="1:6" s="24" customFormat="1" ht="47.25">
      <c r="A17" s="25" t="s">
        <v>39</v>
      </c>
      <c r="B17" s="4" t="s">
        <v>59</v>
      </c>
      <c r="C17" s="23"/>
      <c r="D17" s="23" t="s">
        <v>60</v>
      </c>
      <c r="E17" s="140" t="s">
        <v>199</v>
      </c>
    </row>
    <row r="18" spans="1:6" s="24" customFormat="1">
      <c r="A18" s="25">
        <v>1</v>
      </c>
      <c r="B18" s="4"/>
      <c r="C18" s="23"/>
      <c r="D18" s="23"/>
      <c r="E18" s="140"/>
    </row>
    <row r="19" spans="1:6" s="24" customFormat="1">
      <c r="A19" s="25">
        <v>2</v>
      </c>
      <c r="B19" s="4"/>
      <c r="C19" s="23"/>
      <c r="D19" s="23"/>
      <c r="E19" s="140"/>
    </row>
    <row r="20" spans="1:6" s="24" customFormat="1">
      <c r="A20" s="25" t="s">
        <v>194</v>
      </c>
      <c r="B20" s="134"/>
      <c r="C20" s="23"/>
      <c r="D20" s="23"/>
      <c r="E20" s="140"/>
    </row>
    <row r="21" spans="1:6" s="24" customFormat="1">
      <c r="A21" s="25" t="s">
        <v>40</v>
      </c>
      <c r="B21" s="134" t="s">
        <v>196</v>
      </c>
      <c r="C21" s="23"/>
      <c r="D21" s="23"/>
      <c r="E21" s="140"/>
    </row>
    <row r="22" spans="1:6" s="24" customFormat="1" ht="31.5">
      <c r="A22" s="25">
        <v>1</v>
      </c>
      <c r="B22" s="134" t="s">
        <v>197</v>
      </c>
      <c r="C22" s="23"/>
      <c r="D22" s="23"/>
      <c r="E22" s="140" t="s">
        <v>200</v>
      </c>
    </row>
    <row r="23" spans="1:6" s="24" customFormat="1" ht="99" customHeight="1">
      <c r="A23" s="25">
        <v>2</v>
      </c>
      <c r="B23" s="23" t="s">
        <v>198</v>
      </c>
      <c r="C23" s="23"/>
      <c r="D23" s="23"/>
      <c r="E23" s="140" t="s">
        <v>201</v>
      </c>
    </row>
    <row r="24" spans="1:6" s="24" customFormat="1" ht="107.25" customHeight="1">
      <c r="A24" s="25">
        <v>3</v>
      </c>
      <c r="B24" s="23" t="s">
        <v>203</v>
      </c>
      <c r="C24" s="23"/>
      <c r="D24" s="23"/>
      <c r="E24" s="140" t="s">
        <v>204</v>
      </c>
    </row>
    <row r="25" spans="1:6" s="24" customFormat="1" ht="29.25" customHeight="1">
      <c r="A25" s="25" t="s">
        <v>41</v>
      </c>
      <c r="B25" s="23" t="s">
        <v>202</v>
      </c>
      <c r="C25" s="23"/>
      <c r="D25" s="23"/>
      <c r="E25" s="140" t="s">
        <v>205</v>
      </c>
    </row>
    <row r="26" spans="1:6" s="24" customFormat="1">
      <c r="A26" s="25">
        <v>1</v>
      </c>
      <c r="B26" s="23"/>
      <c r="C26" s="23"/>
      <c r="D26" s="23"/>
      <c r="E26" s="140"/>
    </row>
    <row r="27" spans="1:6" s="24" customFormat="1">
      <c r="A27" s="25" t="s">
        <v>194</v>
      </c>
      <c r="B27" s="23"/>
      <c r="C27" s="23"/>
      <c r="D27" s="23"/>
      <c r="E27" s="140"/>
    </row>
    <row r="28" spans="1:6" s="24" customFormat="1">
      <c r="A28" s="18"/>
    </row>
    <row r="29" spans="1:6" s="24" customFormat="1">
      <c r="A29" s="18"/>
      <c r="C29" s="18"/>
      <c r="D29" s="16"/>
      <c r="E29" s="16" t="str">
        <f>"............,  ngày ...  tháng  ... năm "&amp;Năm</f>
        <v>............,  ngày ...  tháng  ... năm 2021</v>
      </c>
      <c r="F29" s="16"/>
    </row>
    <row r="30" spans="1:6" s="24" customFormat="1" ht="16.5">
      <c r="A30" s="18"/>
      <c r="C30" s="18"/>
      <c r="D30" s="15"/>
      <c r="E30" s="336" t="s">
        <v>49</v>
      </c>
      <c r="F30" s="26"/>
    </row>
    <row r="31" spans="1:6" s="24" customFormat="1">
      <c r="A31" s="18"/>
      <c r="C31" s="18"/>
      <c r="D31" s="16"/>
      <c r="E31" s="337" t="s">
        <v>50</v>
      </c>
      <c r="F31" s="16"/>
    </row>
    <row r="32" spans="1:6" s="24" customFormat="1">
      <c r="A32" s="18"/>
    </row>
    <row r="33" spans="1:1" s="24" customFormat="1">
      <c r="A33" s="18"/>
    </row>
    <row r="34" spans="1:1" s="24" customFormat="1">
      <c r="A34" s="18"/>
    </row>
    <row r="35" spans="1:1" s="24" customFormat="1">
      <c r="A35" s="18"/>
    </row>
    <row r="36" spans="1:1" s="24" customFormat="1">
      <c r="A36" s="18"/>
    </row>
    <row r="37" spans="1:1" s="24" customFormat="1">
      <c r="A37" s="18"/>
    </row>
    <row r="38" spans="1:1" s="24" customFormat="1">
      <c r="A38" s="18"/>
    </row>
    <row r="39" spans="1:1" s="24" customFormat="1">
      <c r="A39" s="18"/>
    </row>
    <row r="40" spans="1:1" s="24" customFormat="1">
      <c r="A40" s="18"/>
    </row>
    <row r="41" spans="1:1" s="24" customFormat="1">
      <c r="A41" s="18"/>
    </row>
    <row r="42" spans="1:1" s="24" customFormat="1">
      <c r="A42" s="18"/>
    </row>
    <row r="43" spans="1:1" s="24" customFormat="1">
      <c r="A43" s="18"/>
    </row>
    <row r="44" spans="1:1" s="24" customFormat="1">
      <c r="A44" s="18"/>
    </row>
    <row r="45" spans="1:1" s="24" customFormat="1">
      <c r="A45" s="18"/>
    </row>
    <row r="46" spans="1:1" s="24" customFormat="1">
      <c r="A46" s="18"/>
    </row>
    <row r="47" spans="1:1" s="24" customFormat="1">
      <c r="A47" s="18"/>
    </row>
    <row r="48" spans="1:1" s="24" customFormat="1">
      <c r="A48" s="18"/>
    </row>
    <row r="49" spans="1:1" s="24" customFormat="1">
      <c r="A49" s="18"/>
    </row>
    <row r="50" spans="1:1" s="24" customFormat="1">
      <c r="A50" s="18"/>
    </row>
    <row r="51" spans="1:1" s="24" customFormat="1">
      <c r="A51" s="18"/>
    </row>
    <row r="52" spans="1:1" s="24" customFormat="1">
      <c r="A52" s="18"/>
    </row>
    <row r="53" spans="1:1" s="24" customFormat="1">
      <c r="A53" s="18"/>
    </row>
    <row r="54" spans="1:1" s="24" customFormat="1">
      <c r="A54" s="18"/>
    </row>
    <row r="55" spans="1:1" s="24" customFormat="1">
      <c r="A55" s="18"/>
    </row>
    <row r="56" spans="1:1" s="24" customFormat="1">
      <c r="A56" s="18"/>
    </row>
    <row r="57" spans="1:1" s="24" customFormat="1">
      <c r="A57" s="18"/>
    </row>
    <row r="58" spans="1:1" s="24" customFormat="1">
      <c r="A58" s="18"/>
    </row>
    <row r="59" spans="1:1" s="24" customFormat="1">
      <c r="A59" s="18"/>
    </row>
    <row r="60" spans="1:1" s="24" customFormat="1">
      <c r="A60" s="18"/>
    </row>
    <row r="61" spans="1:1" s="24" customFormat="1">
      <c r="A61" s="18"/>
    </row>
    <row r="62" spans="1:1" s="24" customFormat="1">
      <c r="A62" s="18"/>
    </row>
    <row r="63" spans="1:1" s="24" customFormat="1">
      <c r="A63" s="18"/>
    </row>
    <row r="64" spans="1:1" s="24" customFormat="1">
      <c r="A64" s="18"/>
    </row>
    <row r="65" spans="1:1" s="24" customFormat="1">
      <c r="A65" s="18"/>
    </row>
    <row r="66" spans="1:1" s="24" customFormat="1">
      <c r="A66" s="18"/>
    </row>
    <row r="67" spans="1:1" s="24" customFormat="1">
      <c r="A67" s="18"/>
    </row>
    <row r="68" spans="1:1" s="24" customFormat="1">
      <c r="A68" s="18"/>
    </row>
    <row r="69" spans="1:1" s="24" customFormat="1">
      <c r="A69" s="18"/>
    </row>
  </sheetData>
  <mergeCells count="7">
    <mergeCell ref="A3:E3"/>
    <mergeCell ref="A6:A7"/>
    <mergeCell ref="B6:B7"/>
    <mergeCell ref="C6:C7"/>
    <mergeCell ref="D6:D7"/>
    <mergeCell ref="A4:E4"/>
    <mergeCell ref="E6:E7"/>
  </mergeCells>
  <printOptions horizontalCentered="1"/>
  <pageMargins left="0" right="0" top="0.78740157480314965" bottom="0.19685039370078741" header="0.31496062992125984" footer="0.15748031496062992"/>
  <pageSetup paperSize="9" firstPageNumber="3" orientation="landscape" useFirstPageNumber="1" r:id="rId1"/>
  <headerFooter>
    <oddFooter>&amp;R&amp;P</oddFooter>
  </headerFooter>
  <ignoredErrors>
    <ignoredError sqref="A8:E8"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17"/>
  <sheetViews>
    <sheetView zoomScale="70" zoomScaleNormal="70" workbookViewId="0">
      <selection activeCell="I22" sqref="I22"/>
    </sheetView>
  </sheetViews>
  <sheetFormatPr defaultRowHeight="14.25"/>
  <cols>
    <col min="2" max="2" width="45.5" customWidth="1"/>
    <col min="3" max="3" width="18.5" customWidth="1"/>
    <col min="4" max="4" width="33.875" customWidth="1"/>
    <col min="5" max="5" width="14.875" customWidth="1"/>
    <col min="6" max="6" width="17" customWidth="1"/>
  </cols>
  <sheetData>
    <row r="1" spans="1:6" ht="15.75">
      <c r="A1" s="1" t="s">
        <v>116</v>
      </c>
      <c r="B1" s="8"/>
      <c r="C1" s="8"/>
      <c r="D1" s="8"/>
      <c r="E1" s="367" t="s">
        <v>598</v>
      </c>
      <c r="F1" s="1"/>
    </row>
    <row r="2" spans="1:6" ht="15.75">
      <c r="A2" s="1"/>
      <c r="B2" s="8"/>
      <c r="C2" s="8"/>
      <c r="D2" s="8"/>
      <c r="E2" s="8"/>
      <c r="F2" s="8"/>
    </row>
    <row r="3" spans="1:6" ht="18.75">
      <c r="A3" s="454" t="str">
        <f>"KẾT QUẢ HOẠT ĐỘNG KHOA HỌC VÀ CÔNG NGHỆ NỔI BẬT NĂM " &amp;Năm-1&amp; " VÀ 6 THÁNG ĐẦU NĂM" &amp;Năm</f>
        <v>KẾT QUẢ HOẠT ĐỘNG KHOA HỌC VÀ CÔNG NGHỆ NỔI BẬT NĂM 2020 VÀ 6 THÁNG ĐẦU NĂM2021</v>
      </c>
      <c r="B3" s="454"/>
      <c r="C3" s="454"/>
      <c r="D3" s="454"/>
      <c r="E3" s="454"/>
      <c r="F3" s="141"/>
    </row>
    <row r="4" spans="1:6" ht="16.5">
      <c r="A4" s="463" t="str">
        <f>"(Biểu yêu cầu của Bộ KHCN kèm theo Công văn số "&amp;CVcuaBKHCN&amp;")"</f>
        <v>(Biểu yêu cầu của Bộ KHCN kèm theo Công văn số ……../BKHCN-KHTC ngày ….../…../2021)</v>
      </c>
      <c r="B4" s="463"/>
      <c r="C4" s="463"/>
      <c r="D4" s="463"/>
      <c r="E4" s="463"/>
      <c r="F4" s="142"/>
    </row>
    <row r="5" spans="1:6" ht="15">
      <c r="A5" s="9"/>
      <c r="B5" s="9"/>
      <c r="C5" s="9"/>
      <c r="D5" s="9"/>
      <c r="E5" s="9"/>
      <c r="F5" s="9"/>
    </row>
    <row r="6" spans="1:6" ht="71.25" customHeight="1">
      <c r="A6" s="135" t="s">
        <v>190</v>
      </c>
      <c r="B6" s="135" t="s">
        <v>207</v>
      </c>
      <c r="C6" s="363" t="s">
        <v>434</v>
      </c>
      <c r="D6" s="135" t="s">
        <v>208</v>
      </c>
      <c r="E6" s="135" t="s">
        <v>55</v>
      </c>
    </row>
    <row r="7" spans="1:6" s="138" customFormat="1" ht="20.100000000000001" customHeight="1">
      <c r="A7" s="143" t="s">
        <v>67</v>
      </c>
      <c r="B7" s="143" t="s">
        <v>68</v>
      </c>
      <c r="C7" s="143" t="s">
        <v>69</v>
      </c>
      <c r="D7" s="143" t="s">
        <v>70</v>
      </c>
      <c r="E7" s="143" t="s">
        <v>71</v>
      </c>
    </row>
    <row r="8" spans="1:6" s="139" customFormat="1" ht="20.100000000000001" customHeight="1">
      <c r="A8" s="147" t="s">
        <v>206</v>
      </c>
      <c r="B8" s="32"/>
      <c r="C8" s="30"/>
      <c r="D8" s="30"/>
      <c r="E8" s="30"/>
    </row>
    <row r="9" spans="1:6" s="139" customFormat="1" ht="20.100000000000001" customHeight="1">
      <c r="A9" s="27">
        <v>2</v>
      </c>
      <c r="B9" s="33"/>
      <c r="C9" s="33"/>
      <c r="D9" s="33"/>
      <c r="E9" s="33"/>
    </row>
    <row r="10" spans="1:6" ht="20.100000000000001" customHeight="1">
      <c r="A10" s="27" t="s">
        <v>194</v>
      </c>
      <c r="B10" s="28"/>
      <c r="C10" s="28"/>
      <c r="D10" s="28"/>
      <c r="E10" s="28"/>
    </row>
    <row r="11" spans="1:6" ht="20.100000000000001" customHeight="1">
      <c r="A11" s="27"/>
      <c r="B11" s="28"/>
      <c r="C11" s="28"/>
      <c r="D11" s="28"/>
      <c r="E11" s="28"/>
    </row>
    <row r="12" spans="1:6" ht="15">
      <c r="A12" s="9"/>
      <c r="B12" s="9"/>
      <c r="C12" s="9"/>
      <c r="D12" s="9"/>
      <c r="E12" s="9"/>
      <c r="F12" s="9"/>
    </row>
    <row r="13" spans="1:6" ht="16.5">
      <c r="A13" s="9"/>
      <c r="B13" s="9"/>
      <c r="C13" s="14"/>
      <c r="D13" s="465" t="str">
        <f>"............,  ngày ...  tháng  ... năm "&amp;Năm</f>
        <v>............,  ngày ...  tháng  ... năm 2021</v>
      </c>
      <c r="E13" s="465"/>
      <c r="F13" s="14"/>
    </row>
    <row r="14" spans="1:6" ht="16.5">
      <c r="A14" s="9"/>
      <c r="B14" s="9"/>
      <c r="C14" s="15"/>
      <c r="D14" s="466" t="s">
        <v>49</v>
      </c>
      <c r="E14" s="466"/>
      <c r="F14" s="15"/>
    </row>
    <row r="15" spans="1:6" ht="15.75">
      <c r="A15" s="9"/>
      <c r="B15" s="9"/>
      <c r="C15" s="16"/>
      <c r="D15" s="467" t="s">
        <v>50</v>
      </c>
      <c r="E15" s="467"/>
      <c r="F15" s="16"/>
    </row>
    <row r="16" spans="1:6" ht="15">
      <c r="A16" s="9"/>
      <c r="B16" s="9"/>
      <c r="C16" s="9"/>
      <c r="D16" s="9"/>
      <c r="E16" s="9"/>
      <c r="F16" s="9"/>
    </row>
    <row r="17" spans="1:6" ht="15">
      <c r="A17" s="9"/>
      <c r="B17" s="9"/>
      <c r="C17" s="9"/>
      <c r="D17" s="9"/>
      <c r="E17" s="9"/>
      <c r="F17" s="9"/>
    </row>
  </sheetData>
  <mergeCells count="5">
    <mergeCell ref="A3:E3"/>
    <mergeCell ref="A4:E4"/>
    <mergeCell ref="D13:E13"/>
    <mergeCell ref="D14:E14"/>
    <mergeCell ref="D15:E15"/>
  </mergeCells>
  <printOptions horizontalCentered="1"/>
  <pageMargins left="0.19685039370078741" right="0.19685039370078741" top="0.74803149606299213" bottom="0.74803149606299213" header="0.31496062992125984" footer="0.31496062992125984"/>
  <pageSetup paperSize="9" firstPageNumber="5" orientation="landscape" useFirstPageNumber="1" r:id="rId1"/>
  <headerFooter>
    <oddFooter>&amp;R&amp;P</oddFooter>
  </headerFooter>
  <ignoredErrors>
    <ignoredError sqref="A7:E7 A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17"/>
  <sheetViews>
    <sheetView zoomScale="70" zoomScaleNormal="70" workbookViewId="0">
      <selection activeCell="D25" sqref="D25"/>
    </sheetView>
  </sheetViews>
  <sheetFormatPr defaultRowHeight="14.25"/>
  <cols>
    <col min="2" max="2" width="26" customWidth="1"/>
    <col min="3" max="3" width="20.5" customWidth="1"/>
    <col min="4" max="4" width="20.25" customWidth="1"/>
    <col min="5" max="5" width="23.5" customWidth="1"/>
    <col min="6" max="6" width="14.625" customWidth="1"/>
    <col min="7" max="7" width="17" customWidth="1"/>
  </cols>
  <sheetData>
    <row r="1" spans="1:7" ht="15.75">
      <c r="A1" s="1" t="s">
        <v>116</v>
      </c>
      <c r="B1" s="8"/>
      <c r="C1" s="8"/>
      <c r="D1" s="8"/>
      <c r="E1" s="8"/>
      <c r="F1" s="367" t="s">
        <v>78</v>
      </c>
      <c r="G1" s="1"/>
    </row>
    <row r="2" spans="1:7" ht="15.75">
      <c r="A2" s="1"/>
      <c r="B2" s="8"/>
      <c r="C2" s="8"/>
      <c r="D2" s="8"/>
      <c r="E2" s="8"/>
      <c r="F2" s="8"/>
      <c r="G2" s="8"/>
    </row>
    <row r="3" spans="1:7" ht="43.5" customHeight="1">
      <c r="A3" s="468" t="str">
        <f>"KẾT QUẢ CỦA CHƯƠNG TRÌNH KHCN CẤP QUỐC GIA
 05 NĂM 2016 - 2020 VÀ 6 THÁNG ĐẦU NĂM " &amp;Năm</f>
        <v>KẾT QUẢ CỦA CHƯƠNG TRÌNH KHCN CẤP QUỐC GIA
 05 NĂM 2016 - 2020 VÀ 6 THÁNG ĐẦU NĂM 2021</v>
      </c>
      <c r="B3" s="468"/>
      <c r="C3" s="468"/>
      <c r="D3" s="468"/>
      <c r="E3" s="468"/>
      <c r="F3" s="468"/>
      <c r="G3" s="141"/>
    </row>
    <row r="4" spans="1:7" ht="16.5">
      <c r="A4" s="463" t="str">
        <f>"(Biểu yêu cầu của Bộ KHCN kèm theo Công văn số "&amp;CVcuaBKHCN&amp;")"</f>
        <v>(Biểu yêu cầu của Bộ KHCN kèm theo Công văn số ……../BKHCN-KHTC ngày ….../…../2021)</v>
      </c>
      <c r="B4" s="463"/>
      <c r="C4" s="463"/>
      <c r="D4" s="463"/>
      <c r="E4" s="463"/>
      <c r="F4" s="463"/>
      <c r="G4" s="142"/>
    </row>
    <row r="5" spans="1:7" ht="15">
      <c r="A5" s="9"/>
      <c r="B5" s="9"/>
      <c r="C5" s="9"/>
      <c r="D5" s="9"/>
      <c r="E5" s="9"/>
      <c r="F5" s="9"/>
      <c r="G5" s="9"/>
    </row>
    <row r="6" spans="1:7" ht="71.25" customHeight="1">
      <c r="A6" s="366" t="s">
        <v>190</v>
      </c>
      <c r="B6" s="366" t="s">
        <v>435</v>
      </c>
      <c r="C6" s="366" t="s">
        <v>436</v>
      </c>
      <c r="D6" s="366" t="s">
        <v>438</v>
      </c>
      <c r="E6" s="366" t="s">
        <v>439</v>
      </c>
      <c r="F6" s="366" t="s">
        <v>437</v>
      </c>
    </row>
    <row r="7" spans="1:7" s="138" customFormat="1" ht="20.100000000000001" customHeight="1">
      <c r="A7" s="143" t="s">
        <v>67</v>
      </c>
      <c r="B7" s="143" t="s">
        <v>68</v>
      </c>
      <c r="C7" s="143" t="s">
        <v>69</v>
      </c>
      <c r="D7" s="143"/>
      <c r="E7" s="143" t="s">
        <v>70</v>
      </c>
      <c r="F7" s="143" t="s">
        <v>71</v>
      </c>
    </row>
    <row r="8" spans="1:7" s="139" customFormat="1" ht="20.100000000000001" customHeight="1">
      <c r="A8" s="147" t="s">
        <v>206</v>
      </c>
      <c r="B8" s="32"/>
      <c r="C8" s="30"/>
      <c r="D8" s="30"/>
      <c r="E8" s="30"/>
      <c r="F8" s="30"/>
    </row>
    <row r="9" spans="1:7" s="139" customFormat="1" ht="20.100000000000001" customHeight="1">
      <c r="A9" s="27">
        <v>2</v>
      </c>
      <c r="B9" s="33"/>
      <c r="C9" s="33"/>
      <c r="D9" s="33"/>
      <c r="E9" s="33"/>
      <c r="F9" s="33"/>
    </row>
    <row r="10" spans="1:7" ht="20.100000000000001" customHeight="1">
      <c r="A10" s="27" t="s">
        <v>194</v>
      </c>
      <c r="B10" s="28"/>
      <c r="C10" s="28"/>
      <c r="D10" s="28"/>
      <c r="E10" s="28"/>
      <c r="F10" s="28"/>
    </row>
    <row r="11" spans="1:7" ht="20.100000000000001" customHeight="1">
      <c r="A11" s="27"/>
      <c r="B11" s="28"/>
      <c r="C11" s="28"/>
      <c r="D11" s="28"/>
      <c r="E11" s="28"/>
      <c r="F11" s="28"/>
    </row>
    <row r="12" spans="1:7" ht="15">
      <c r="A12" s="9"/>
      <c r="B12" s="9"/>
      <c r="C12" s="9"/>
      <c r="D12" s="9"/>
      <c r="E12" s="9"/>
      <c r="F12" s="9"/>
      <c r="G12" s="9"/>
    </row>
    <row r="13" spans="1:7" ht="16.5">
      <c r="A13" s="9"/>
      <c r="B13" s="9"/>
      <c r="C13" s="14"/>
      <c r="D13" s="14"/>
      <c r="E13" s="465" t="str">
        <f>"............,  ngày ...  tháng  ... năm "&amp;Năm</f>
        <v>............,  ngày ...  tháng  ... năm 2021</v>
      </c>
      <c r="F13" s="465"/>
      <c r="G13" s="14"/>
    </row>
    <row r="14" spans="1:7" ht="16.5">
      <c r="A14" s="9"/>
      <c r="B14" s="9"/>
      <c r="C14" s="15"/>
      <c r="D14" s="15"/>
      <c r="E14" s="466" t="s">
        <v>49</v>
      </c>
      <c r="F14" s="466"/>
      <c r="G14" s="15"/>
    </row>
    <row r="15" spans="1:7" ht="15.75">
      <c r="A15" s="9"/>
      <c r="B15" s="9"/>
      <c r="C15" s="16"/>
      <c r="D15" s="16"/>
      <c r="E15" s="467" t="s">
        <v>50</v>
      </c>
      <c r="F15" s="467"/>
      <c r="G15" s="16"/>
    </row>
    <row r="16" spans="1:7" ht="15">
      <c r="A16" s="9"/>
      <c r="B16" s="9"/>
      <c r="C16" s="9"/>
      <c r="D16" s="9"/>
      <c r="E16" s="9"/>
      <c r="F16" s="9"/>
      <c r="G16" s="9"/>
    </row>
    <row r="17" spans="1:7" ht="15">
      <c r="A17" s="9"/>
      <c r="B17" s="9"/>
      <c r="C17" s="9"/>
      <c r="D17" s="9"/>
      <c r="E17" s="9"/>
      <c r="F17" s="9"/>
      <c r="G17" s="9"/>
    </row>
  </sheetData>
  <mergeCells count="5">
    <mergeCell ref="A3:F3"/>
    <mergeCell ref="A4:F4"/>
    <mergeCell ref="E13:F13"/>
    <mergeCell ref="E14:F14"/>
    <mergeCell ref="E15:F15"/>
  </mergeCells>
  <printOptions horizontalCentered="1"/>
  <pageMargins left="0.19685039370078741" right="0.19685039370078741" top="0.74803149606299213" bottom="0.74803149606299213" header="0.31496062992125984" footer="0.31496062992125984"/>
  <pageSetup paperSize="9" firstPageNumber="6" orientation="landscape" useFirstPageNumber="1" r:id="rId1"/>
  <headerFooter>
    <oddFooter>&amp;R&amp;P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102"/>
  <sheetViews>
    <sheetView workbookViewId="0">
      <selection activeCell="I22" sqref="I22"/>
    </sheetView>
  </sheetViews>
  <sheetFormatPr defaultRowHeight="14.25"/>
  <cols>
    <col min="1" max="1" width="4.875" style="387" customWidth="1"/>
    <col min="2" max="2" width="41.625" customWidth="1"/>
    <col min="3" max="3" width="13.625" style="381" customWidth="1"/>
    <col min="4" max="4" width="12.875" customWidth="1"/>
    <col min="5" max="5" width="14.625" customWidth="1"/>
  </cols>
  <sheetData>
    <row r="1" spans="1:5" ht="15.75">
      <c r="A1" s="390" t="s">
        <v>116</v>
      </c>
      <c r="B1" s="8"/>
      <c r="C1" s="144"/>
      <c r="E1" s="368" t="s">
        <v>189</v>
      </c>
    </row>
    <row r="2" spans="1:5" ht="15.75">
      <c r="A2" s="383"/>
      <c r="B2" s="8"/>
      <c r="C2" s="144"/>
      <c r="D2" s="8"/>
    </row>
    <row r="3" spans="1:5" ht="44.25" customHeight="1">
      <c r="A3" s="469" t="str">
        <f>"KẾT QUẢ HOẠT ĐỘNG QUẢN LÝ NHÀ NƯỚC VỀ KHCN NĂM " &amp;Năm-1&amp; " 
VÀ 6 THÁNG ĐẦU NĂM " &amp;Năm</f>
        <v>KẾT QUẢ HOẠT ĐỘNG QUẢN LÝ NHÀ NƯỚC VỀ KHCN NĂM 2020 
VÀ 6 THÁNG ĐẦU NĂM 2021</v>
      </c>
      <c r="B3" s="469"/>
      <c r="C3" s="469"/>
      <c r="D3" s="469"/>
      <c r="E3" s="469"/>
    </row>
    <row r="4" spans="1:5" ht="21" customHeight="1">
      <c r="A4" s="470" t="str">
        <f>"(Biểu yêu cầu của Bộ KHCN kèm theo Công văn số "&amp;CVcuaBKHCN&amp;")"</f>
        <v>(Biểu yêu cầu của Bộ KHCN kèm theo Công văn số ……../BKHCN-KHTC ngày ….../…../2021)</v>
      </c>
      <c r="B4" s="470"/>
      <c r="C4" s="470"/>
      <c r="D4" s="470"/>
      <c r="E4" s="470"/>
    </row>
    <row r="5" spans="1:5" ht="15">
      <c r="A5" s="384"/>
      <c r="B5" s="9"/>
      <c r="C5" s="144"/>
      <c r="D5" s="9"/>
    </row>
    <row r="6" spans="1:5" ht="24.75" customHeight="1">
      <c r="A6" s="459" t="s">
        <v>190</v>
      </c>
      <c r="B6" s="459" t="s">
        <v>440</v>
      </c>
      <c r="C6" s="459" t="s">
        <v>441</v>
      </c>
      <c r="D6" s="459" t="s">
        <v>443</v>
      </c>
      <c r="E6" s="459"/>
    </row>
    <row r="7" spans="1:5" ht="28.5">
      <c r="A7" s="459"/>
      <c r="B7" s="459"/>
      <c r="C7" s="459"/>
      <c r="D7" s="371" t="str">
        <f>"Năm " &amp;Năm-1</f>
        <v>Năm 2020</v>
      </c>
      <c r="E7" s="348" t="str">
        <f>"6 tháng đầu năm " &amp;Năm</f>
        <v>6 tháng đầu năm 2021</v>
      </c>
    </row>
    <row r="8" spans="1:5" ht="15">
      <c r="A8" s="143" t="s">
        <v>67</v>
      </c>
      <c r="B8" s="143" t="s">
        <v>68</v>
      </c>
      <c r="C8" s="143" t="s">
        <v>69</v>
      </c>
      <c r="D8" s="143" t="s">
        <v>70</v>
      </c>
      <c r="E8" s="143" t="s">
        <v>71</v>
      </c>
    </row>
    <row r="9" spans="1:5" s="139" customFormat="1" ht="15.75">
      <c r="A9" s="372" t="s">
        <v>37</v>
      </c>
      <c r="B9" s="358" t="s">
        <v>442</v>
      </c>
      <c r="C9" s="372"/>
      <c r="D9" s="358"/>
      <c r="E9" s="397"/>
    </row>
    <row r="10" spans="1:5" ht="15.75">
      <c r="A10" s="357">
        <v>1</v>
      </c>
      <c r="B10" s="398" t="s">
        <v>444</v>
      </c>
      <c r="C10" s="357" t="s">
        <v>451</v>
      </c>
      <c r="D10" s="358"/>
      <c r="E10" s="356"/>
    </row>
    <row r="11" spans="1:5" ht="15.75">
      <c r="A11" s="357">
        <v>2</v>
      </c>
      <c r="B11" s="398" t="s">
        <v>445</v>
      </c>
      <c r="C11" s="357" t="s">
        <v>451</v>
      </c>
      <c r="D11" s="358"/>
      <c r="E11" s="356"/>
    </row>
    <row r="12" spans="1:5" ht="15.75">
      <c r="A12" s="357">
        <v>3</v>
      </c>
      <c r="B12" s="398" t="s">
        <v>446</v>
      </c>
      <c r="C12" s="357" t="s">
        <v>451</v>
      </c>
      <c r="D12" s="358"/>
      <c r="E12" s="356"/>
    </row>
    <row r="13" spans="1:5" ht="15.75">
      <c r="A13" s="357">
        <v>4</v>
      </c>
      <c r="B13" s="398" t="s">
        <v>447</v>
      </c>
      <c r="C13" s="357" t="s">
        <v>451</v>
      </c>
      <c r="D13" s="358"/>
      <c r="E13" s="356"/>
    </row>
    <row r="14" spans="1:5" ht="15.75">
      <c r="A14" s="357">
        <v>5</v>
      </c>
      <c r="B14" s="398" t="s">
        <v>448</v>
      </c>
      <c r="C14" s="357" t="s">
        <v>451</v>
      </c>
      <c r="D14" s="358"/>
      <c r="E14" s="356"/>
    </row>
    <row r="15" spans="1:5" ht="15.75">
      <c r="A15" s="357">
        <v>6</v>
      </c>
      <c r="B15" s="398" t="s">
        <v>449</v>
      </c>
      <c r="C15" s="357" t="s">
        <v>451</v>
      </c>
      <c r="D15" s="358"/>
      <c r="E15" s="356"/>
    </row>
    <row r="16" spans="1:5" s="139" customFormat="1" ht="31.5">
      <c r="A16" s="372" t="s">
        <v>38</v>
      </c>
      <c r="B16" s="399" t="s">
        <v>450</v>
      </c>
      <c r="C16" s="372"/>
      <c r="D16" s="358"/>
      <c r="E16" s="397"/>
    </row>
    <row r="17" spans="1:5" ht="21" customHeight="1">
      <c r="A17" s="357">
        <v>1</v>
      </c>
      <c r="B17" s="400" t="s">
        <v>452</v>
      </c>
      <c r="C17" s="357" t="s">
        <v>529</v>
      </c>
      <c r="D17" s="358"/>
      <c r="E17" s="356"/>
    </row>
    <row r="18" spans="1:5" ht="15.75">
      <c r="A18" s="357">
        <v>2</v>
      </c>
      <c r="B18" s="400" t="s">
        <v>453</v>
      </c>
      <c r="C18" s="357" t="s">
        <v>530</v>
      </c>
      <c r="D18" s="358"/>
      <c r="E18" s="356"/>
    </row>
    <row r="19" spans="1:5" ht="15.75">
      <c r="A19" s="357">
        <v>3</v>
      </c>
      <c r="B19" s="400" t="s">
        <v>454</v>
      </c>
      <c r="C19" s="357" t="s">
        <v>531</v>
      </c>
      <c r="D19" s="358"/>
      <c r="E19" s="356"/>
    </row>
    <row r="20" spans="1:5" s="139" customFormat="1" ht="31.5">
      <c r="A20" s="372" t="s">
        <v>39</v>
      </c>
      <c r="B20" s="399" t="s">
        <v>455</v>
      </c>
      <c r="C20" s="372"/>
      <c r="D20" s="358"/>
      <c r="E20" s="397"/>
    </row>
    <row r="21" spans="1:5" ht="15.75">
      <c r="A21" s="357">
        <v>1</v>
      </c>
      <c r="B21" s="400" t="s">
        <v>456</v>
      </c>
      <c r="C21" s="357"/>
      <c r="D21" s="358"/>
      <c r="E21" s="356"/>
    </row>
    <row r="22" spans="1:5" s="389" customFormat="1" ht="15.75">
      <c r="A22" s="388" t="s">
        <v>234</v>
      </c>
      <c r="B22" s="401" t="s">
        <v>533</v>
      </c>
      <c r="C22" s="388" t="s">
        <v>532</v>
      </c>
      <c r="D22" s="402"/>
      <c r="E22" s="403"/>
    </row>
    <row r="23" spans="1:5" s="389" customFormat="1" ht="15.75">
      <c r="A23" s="388" t="s">
        <v>234</v>
      </c>
      <c r="B23" s="401" t="s">
        <v>457</v>
      </c>
      <c r="C23" s="388" t="s">
        <v>532</v>
      </c>
      <c r="D23" s="402"/>
      <c r="E23" s="403"/>
    </row>
    <row r="24" spans="1:5" ht="15.75">
      <c r="A24" s="357">
        <v>2</v>
      </c>
      <c r="B24" s="400" t="s">
        <v>458</v>
      </c>
      <c r="C24" s="357"/>
      <c r="D24" s="358"/>
      <c r="E24" s="356"/>
    </row>
    <row r="25" spans="1:5" s="389" customFormat="1" ht="15.75">
      <c r="A25" s="388" t="s">
        <v>234</v>
      </c>
      <c r="B25" s="401" t="s">
        <v>459</v>
      </c>
      <c r="C25" s="388" t="s">
        <v>534</v>
      </c>
      <c r="D25" s="402"/>
      <c r="E25" s="403"/>
    </row>
    <row r="26" spans="1:5" s="389" customFormat="1" ht="15.75">
      <c r="A26" s="388" t="s">
        <v>234</v>
      </c>
      <c r="B26" s="401" t="s">
        <v>460</v>
      </c>
      <c r="C26" s="388" t="s">
        <v>534</v>
      </c>
      <c r="D26" s="402"/>
      <c r="E26" s="403"/>
    </row>
    <row r="27" spans="1:5" s="389" customFormat="1" ht="15.75">
      <c r="A27" s="388" t="s">
        <v>234</v>
      </c>
      <c r="B27" s="401" t="s">
        <v>461</v>
      </c>
      <c r="C27" s="388" t="s">
        <v>534</v>
      </c>
      <c r="D27" s="402"/>
      <c r="E27" s="403"/>
    </row>
    <row r="28" spans="1:5" ht="31.5">
      <c r="A28" s="357">
        <v>3</v>
      </c>
      <c r="B28" s="400" t="s">
        <v>462</v>
      </c>
      <c r="C28" s="357" t="s">
        <v>535</v>
      </c>
      <c r="D28" s="358"/>
      <c r="E28" s="356"/>
    </row>
    <row r="29" spans="1:5" ht="31.5">
      <c r="A29" s="357">
        <v>4</v>
      </c>
      <c r="B29" s="400" t="s">
        <v>463</v>
      </c>
      <c r="C29" s="357" t="s">
        <v>529</v>
      </c>
      <c r="D29" s="358"/>
      <c r="E29" s="356"/>
    </row>
    <row r="30" spans="1:5" ht="31.5">
      <c r="A30" s="357">
        <v>5</v>
      </c>
      <c r="B30" s="400" t="s">
        <v>464</v>
      </c>
      <c r="C30" s="357" t="s">
        <v>530</v>
      </c>
      <c r="D30" s="358"/>
      <c r="E30" s="356"/>
    </row>
    <row r="31" spans="1:5" ht="15.75">
      <c r="A31" s="357">
        <v>6</v>
      </c>
      <c r="B31" s="400" t="s">
        <v>465</v>
      </c>
      <c r="C31" s="357" t="s">
        <v>536</v>
      </c>
      <c r="D31" s="358"/>
      <c r="E31" s="356"/>
    </row>
    <row r="32" spans="1:5" ht="31.5">
      <c r="A32" s="357">
        <v>7</v>
      </c>
      <c r="B32" s="400" t="s">
        <v>466</v>
      </c>
      <c r="C32" s="357" t="s">
        <v>537</v>
      </c>
      <c r="D32" s="358"/>
      <c r="E32" s="356"/>
    </row>
    <row r="33" spans="1:5" s="139" customFormat="1" ht="15.75">
      <c r="A33" s="372" t="s">
        <v>40</v>
      </c>
      <c r="B33" s="399" t="s">
        <v>467</v>
      </c>
      <c r="C33" s="372"/>
      <c r="D33" s="358"/>
      <c r="E33" s="397"/>
    </row>
    <row r="34" spans="1:5" ht="31.5">
      <c r="A34" s="357">
        <v>1</v>
      </c>
      <c r="B34" s="400" t="s">
        <v>468</v>
      </c>
      <c r="C34" s="357" t="s">
        <v>538</v>
      </c>
      <c r="D34" s="358"/>
      <c r="E34" s="356"/>
    </row>
    <row r="35" spans="1:5" ht="15.75">
      <c r="A35" s="357">
        <v>2</v>
      </c>
      <c r="B35" s="400" t="s">
        <v>469</v>
      </c>
      <c r="C35" s="357" t="s">
        <v>539</v>
      </c>
      <c r="D35" s="358"/>
      <c r="E35" s="356"/>
    </row>
    <row r="36" spans="1:5" ht="15.75">
      <c r="A36" s="357">
        <v>3</v>
      </c>
      <c r="B36" s="400" t="s">
        <v>470</v>
      </c>
      <c r="C36" s="357" t="s">
        <v>540</v>
      </c>
      <c r="D36" s="358"/>
      <c r="E36" s="356"/>
    </row>
    <row r="37" spans="1:5" ht="15.75">
      <c r="A37" s="357">
        <v>4</v>
      </c>
      <c r="B37" s="400" t="s">
        <v>471</v>
      </c>
      <c r="C37" s="357" t="s">
        <v>541</v>
      </c>
      <c r="D37" s="358"/>
      <c r="E37" s="356"/>
    </row>
    <row r="38" spans="1:5" ht="15.75">
      <c r="A38" s="357">
        <v>5</v>
      </c>
      <c r="B38" s="400" t="s">
        <v>472</v>
      </c>
      <c r="C38" s="357" t="s">
        <v>529</v>
      </c>
      <c r="D38" s="358"/>
      <c r="E38" s="356"/>
    </row>
    <row r="39" spans="1:5" ht="15.75">
      <c r="A39" s="357">
        <v>6</v>
      </c>
      <c r="B39" s="400" t="s">
        <v>473</v>
      </c>
      <c r="C39" s="357" t="s">
        <v>542</v>
      </c>
      <c r="D39" s="358"/>
      <c r="E39" s="356"/>
    </row>
    <row r="40" spans="1:5" s="139" customFormat="1" ht="15.75">
      <c r="A40" s="372" t="s">
        <v>41</v>
      </c>
      <c r="B40" s="399" t="s">
        <v>474</v>
      </c>
      <c r="C40" s="372"/>
      <c r="D40" s="358"/>
      <c r="E40" s="397"/>
    </row>
    <row r="41" spans="1:5" ht="33" customHeight="1">
      <c r="A41" s="357">
        <v>1</v>
      </c>
      <c r="B41" s="400" t="s">
        <v>475</v>
      </c>
      <c r="C41" s="404" t="s">
        <v>543</v>
      </c>
      <c r="D41" s="358"/>
      <c r="E41" s="356"/>
    </row>
    <row r="42" spans="1:5" ht="20.25" customHeight="1">
      <c r="A42" s="357">
        <v>2</v>
      </c>
      <c r="B42" s="400" t="s">
        <v>476</v>
      </c>
      <c r="C42" s="404" t="s">
        <v>544</v>
      </c>
      <c r="D42" s="358"/>
      <c r="E42" s="356"/>
    </row>
    <row r="43" spans="1:5" ht="17.25" customHeight="1">
      <c r="A43" s="357">
        <v>2.1</v>
      </c>
      <c r="B43" s="400" t="s">
        <v>477</v>
      </c>
      <c r="C43" s="404" t="s">
        <v>545</v>
      </c>
      <c r="D43" s="358"/>
      <c r="E43" s="356"/>
    </row>
    <row r="44" spans="1:5" ht="15.75">
      <c r="A44" s="357">
        <v>2.2000000000000002</v>
      </c>
      <c r="B44" s="400" t="s">
        <v>478</v>
      </c>
      <c r="C44" s="357" t="s">
        <v>546</v>
      </c>
      <c r="D44" s="358"/>
      <c r="E44" s="356"/>
    </row>
    <row r="45" spans="1:5" ht="35.25" customHeight="1">
      <c r="A45" s="357">
        <v>3</v>
      </c>
      <c r="B45" s="400" t="s">
        <v>479</v>
      </c>
      <c r="C45" s="404" t="s">
        <v>547</v>
      </c>
      <c r="D45" s="358"/>
      <c r="E45" s="356"/>
    </row>
    <row r="46" spans="1:5" ht="15.75">
      <c r="A46" s="357">
        <v>4</v>
      </c>
      <c r="B46" s="400" t="s">
        <v>484</v>
      </c>
      <c r="C46" s="357"/>
      <c r="D46" s="358"/>
      <c r="E46" s="356"/>
    </row>
    <row r="47" spans="1:5" s="389" customFormat="1" ht="15.75">
      <c r="A47" s="388">
        <v>4.0999999999999996</v>
      </c>
      <c r="B47" s="401" t="s">
        <v>480</v>
      </c>
      <c r="C47" s="388" t="s">
        <v>451</v>
      </c>
      <c r="D47" s="402"/>
      <c r="E47" s="403"/>
    </row>
    <row r="48" spans="1:5" s="389" customFormat="1" ht="18.75" customHeight="1">
      <c r="A48" s="388">
        <v>4.2</v>
      </c>
      <c r="B48" s="401" t="s">
        <v>481</v>
      </c>
      <c r="C48" s="388" t="s">
        <v>451</v>
      </c>
      <c r="D48" s="402"/>
      <c r="E48" s="403"/>
    </row>
    <row r="49" spans="1:5" s="389" customFormat="1" ht="15.75">
      <c r="A49" s="388">
        <v>4.3</v>
      </c>
      <c r="B49" s="401" t="s">
        <v>482</v>
      </c>
      <c r="C49" s="388" t="s">
        <v>451</v>
      </c>
      <c r="D49" s="402"/>
      <c r="E49" s="403"/>
    </row>
    <row r="50" spans="1:5" ht="15.75">
      <c r="A50" s="357">
        <v>5</v>
      </c>
      <c r="B50" s="400" t="s">
        <v>483</v>
      </c>
      <c r="C50" s="357"/>
      <c r="D50" s="358"/>
      <c r="E50" s="356"/>
    </row>
    <row r="51" spans="1:5" s="389" customFormat="1" ht="21" customHeight="1">
      <c r="A51" s="388">
        <v>5.0999999999999996</v>
      </c>
      <c r="B51" s="401" t="s">
        <v>485</v>
      </c>
      <c r="C51" s="405" t="s">
        <v>548</v>
      </c>
      <c r="D51" s="402"/>
      <c r="E51" s="403"/>
    </row>
    <row r="52" spans="1:5" s="389" customFormat="1" ht="15.75">
      <c r="A52" s="388">
        <v>5.2</v>
      </c>
      <c r="B52" s="401" t="s">
        <v>486</v>
      </c>
      <c r="C52" s="388" t="s">
        <v>549</v>
      </c>
      <c r="D52" s="402"/>
      <c r="E52" s="403"/>
    </row>
    <row r="53" spans="1:5" s="389" customFormat="1" ht="15.75">
      <c r="A53" s="388">
        <v>5.3</v>
      </c>
      <c r="B53" s="401" t="s">
        <v>487</v>
      </c>
      <c r="C53" s="388" t="s">
        <v>549</v>
      </c>
      <c r="D53" s="402"/>
      <c r="E53" s="403"/>
    </row>
    <row r="54" spans="1:5" ht="15.75">
      <c r="A54" s="357">
        <v>6</v>
      </c>
      <c r="B54" s="400" t="s">
        <v>488</v>
      </c>
      <c r="C54" s="357"/>
      <c r="D54" s="358"/>
      <c r="E54" s="356"/>
    </row>
    <row r="55" spans="1:5" s="139" customFormat="1" ht="15.75" customHeight="1">
      <c r="A55" s="372" t="s">
        <v>42</v>
      </c>
      <c r="B55" s="399" t="s">
        <v>489</v>
      </c>
      <c r="C55" s="372"/>
      <c r="D55" s="358"/>
      <c r="E55" s="397"/>
    </row>
    <row r="56" spans="1:5" ht="15.75">
      <c r="A56" s="357">
        <v>1</v>
      </c>
      <c r="B56" s="400" t="s">
        <v>490</v>
      </c>
      <c r="C56" s="404" t="s">
        <v>550</v>
      </c>
      <c r="D56" s="398"/>
      <c r="E56" s="356"/>
    </row>
    <row r="57" spans="1:5" ht="18" customHeight="1">
      <c r="A57" s="357">
        <v>2</v>
      </c>
      <c r="B57" s="400" t="s">
        <v>491</v>
      </c>
      <c r="C57" s="404" t="s">
        <v>551</v>
      </c>
      <c r="D57" s="398"/>
      <c r="E57" s="356"/>
    </row>
    <row r="58" spans="1:5" ht="16.5" customHeight="1">
      <c r="A58" s="357">
        <v>3</v>
      </c>
      <c r="B58" s="400" t="s">
        <v>492</v>
      </c>
      <c r="C58" s="404" t="s">
        <v>552</v>
      </c>
      <c r="D58" s="398"/>
      <c r="E58" s="356"/>
    </row>
    <row r="59" spans="1:5" ht="45">
      <c r="A59" s="385">
        <v>4</v>
      </c>
      <c r="B59" s="380" t="s">
        <v>493</v>
      </c>
      <c r="C59" s="406" t="s">
        <v>441</v>
      </c>
      <c r="D59" s="407"/>
      <c r="E59" s="356"/>
    </row>
    <row r="60" spans="1:5" ht="17.25" customHeight="1">
      <c r="A60" s="385">
        <v>5</v>
      </c>
      <c r="B60" s="380" t="s">
        <v>494</v>
      </c>
      <c r="C60" s="408" t="s">
        <v>553</v>
      </c>
      <c r="D60" s="409"/>
      <c r="E60" s="356"/>
    </row>
    <row r="61" spans="1:5" ht="15">
      <c r="A61" s="385">
        <v>6</v>
      </c>
      <c r="B61" s="380" t="s">
        <v>495</v>
      </c>
      <c r="C61" s="410" t="s">
        <v>554</v>
      </c>
      <c r="D61" s="391"/>
      <c r="E61" s="356"/>
    </row>
    <row r="62" spans="1:5" s="139" customFormat="1" ht="15">
      <c r="A62" s="386" t="s">
        <v>43</v>
      </c>
      <c r="B62" s="382" t="s">
        <v>496</v>
      </c>
      <c r="C62" s="348"/>
      <c r="D62" s="396"/>
      <c r="E62" s="397"/>
    </row>
    <row r="63" spans="1:5" ht="15">
      <c r="A63" s="385">
        <v>1</v>
      </c>
      <c r="B63" s="380" t="s">
        <v>497</v>
      </c>
      <c r="C63" s="410" t="s">
        <v>553</v>
      </c>
      <c r="D63" s="391"/>
      <c r="E63" s="356"/>
    </row>
    <row r="64" spans="1:5" ht="15">
      <c r="A64" s="385">
        <v>2</v>
      </c>
      <c r="B64" s="380" t="s">
        <v>498</v>
      </c>
      <c r="C64" s="410" t="s">
        <v>441</v>
      </c>
      <c r="D64" s="391"/>
      <c r="E64" s="356"/>
    </row>
    <row r="65" spans="1:5" ht="15">
      <c r="A65" s="385">
        <v>3</v>
      </c>
      <c r="B65" s="380" t="s">
        <v>499</v>
      </c>
      <c r="C65" s="410" t="s">
        <v>541</v>
      </c>
      <c r="D65" s="391"/>
      <c r="E65" s="356"/>
    </row>
    <row r="66" spans="1:5" ht="15">
      <c r="A66" s="385">
        <v>4</v>
      </c>
      <c r="B66" s="380" t="s">
        <v>500</v>
      </c>
      <c r="C66" s="410" t="s">
        <v>555</v>
      </c>
      <c r="D66" s="391"/>
      <c r="E66" s="356"/>
    </row>
    <row r="67" spans="1:5" s="139" customFormat="1" ht="15">
      <c r="A67" s="386" t="s">
        <v>44</v>
      </c>
      <c r="B67" s="382" t="s">
        <v>501</v>
      </c>
      <c r="C67" s="348"/>
      <c r="D67" s="396"/>
      <c r="E67" s="397"/>
    </row>
    <row r="68" spans="1:5" ht="45">
      <c r="A68" s="385">
        <v>1</v>
      </c>
      <c r="B68" s="380" t="s">
        <v>502</v>
      </c>
      <c r="C68" s="410" t="s">
        <v>451</v>
      </c>
      <c r="D68" s="391"/>
      <c r="E68" s="356"/>
    </row>
    <row r="69" spans="1:5" ht="23.25" customHeight="1">
      <c r="A69" s="385">
        <v>2</v>
      </c>
      <c r="B69" s="380" t="s">
        <v>571</v>
      </c>
      <c r="C69" s="410" t="s">
        <v>556</v>
      </c>
      <c r="D69" s="391"/>
      <c r="E69" s="356"/>
    </row>
    <row r="70" spans="1:5" ht="30">
      <c r="A70" s="385">
        <v>3</v>
      </c>
      <c r="B70" s="380" t="s">
        <v>503</v>
      </c>
      <c r="C70" s="410" t="s">
        <v>556</v>
      </c>
      <c r="D70" s="391"/>
      <c r="E70" s="356"/>
    </row>
    <row r="71" spans="1:5" ht="22.5" customHeight="1">
      <c r="A71" s="385">
        <v>4</v>
      </c>
      <c r="B71" s="380" t="s">
        <v>504</v>
      </c>
      <c r="C71" s="410" t="s">
        <v>557</v>
      </c>
      <c r="D71" s="391"/>
      <c r="E71" s="356"/>
    </row>
    <row r="72" spans="1:5" ht="15.75" customHeight="1">
      <c r="A72" s="385">
        <v>5</v>
      </c>
      <c r="B72" s="380" t="s">
        <v>505</v>
      </c>
      <c r="C72" s="410" t="s">
        <v>530</v>
      </c>
      <c r="D72" s="391"/>
      <c r="E72" s="356"/>
    </row>
    <row r="73" spans="1:5" ht="15">
      <c r="A73" s="385">
        <v>6</v>
      </c>
      <c r="B73" s="380" t="s">
        <v>506</v>
      </c>
      <c r="C73" s="410" t="s">
        <v>555</v>
      </c>
      <c r="D73" s="391"/>
      <c r="E73" s="356"/>
    </row>
    <row r="74" spans="1:5" s="139" customFormat="1" ht="28.5">
      <c r="A74" s="386" t="s">
        <v>16</v>
      </c>
      <c r="B74" s="382" t="s">
        <v>507</v>
      </c>
      <c r="C74" s="348"/>
      <c r="D74" s="396"/>
      <c r="E74" s="397"/>
    </row>
    <row r="75" spans="1:5" ht="32.25" customHeight="1">
      <c r="A75" s="385">
        <v>1</v>
      </c>
      <c r="B75" s="380" t="s">
        <v>508</v>
      </c>
      <c r="C75" s="410" t="s">
        <v>215</v>
      </c>
      <c r="D75" s="391"/>
      <c r="E75" s="356"/>
    </row>
    <row r="76" spans="1:5" ht="33.75" customHeight="1">
      <c r="A76" s="385">
        <v>2</v>
      </c>
      <c r="B76" s="380" t="s">
        <v>509</v>
      </c>
      <c r="C76" s="410" t="s">
        <v>215</v>
      </c>
      <c r="D76" s="391"/>
      <c r="E76" s="356"/>
    </row>
    <row r="77" spans="1:5" ht="15">
      <c r="A77" s="385">
        <v>3</v>
      </c>
      <c r="B77" s="380" t="s">
        <v>510</v>
      </c>
      <c r="C77" s="410" t="s">
        <v>215</v>
      </c>
      <c r="D77" s="391"/>
      <c r="E77" s="356"/>
    </row>
    <row r="78" spans="1:5" ht="15">
      <c r="A78" s="385">
        <v>4</v>
      </c>
      <c r="B78" s="380" t="s">
        <v>511</v>
      </c>
      <c r="C78" s="410" t="s">
        <v>215</v>
      </c>
      <c r="D78" s="391"/>
      <c r="E78" s="356"/>
    </row>
    <row r="79" spans="1:5" ht="15">
      <c r="A79" s="385">
        <v>5</v>
      </c>
      <c r="B79" s="380" t="s">
        <v>512</v>
      </c>
      <c r="C79" s="410" t="s">
        <v>215</v>
      </c>
      <c r="D79" s="391"/>
      <c r="E79" s="356"/>
    </row>
    <row r="80" spans="1:5" ht="33.75" customHeight="1">
      <c r="A80" s="385">
        <v>6</v>
      </c>
      <c r="B80" s="380" t="s">
        <v>513</v>
      </c>
      <c r="C80" s="410" t="s">
        <v>215</v>
      </c>
      <c r="D80" s="391"/>
      <c r="E80" s="356"/>
    </row>
    <row r="81" spans="1:5" s="139" customFormat="1" ht="28.5">
      <c r="A81" s="386" t="s">
        <v>45</v>
      </c>
      <c r="B81" s="382" t="s">
        <v>514</v>
      </c>
      <c r="C81" s="348"/>
      <c r="D81" s="396"/>
      <c r="E81" s="397"/>
    </row>
    <row r="82" spans="1:5" ht="15">
      <c r="A82" s="385">
        <v>1</v>
      </c>
      <c r="B82" s="380" t="s">
        <v>515</v>
      </c>
      <c r="C82" s="410" t="s">
        <v>556</v>
      </c>
      <c r="D82" s="391"/>
      <c r="E82" s="356"/>
    </row>
    <row r="83" spans="1:5" ht="30">
      <c r="A83" s="385">
        <v>2</v>
      </c>
      <c r="B83" s="380" t="s">
        <v>516</v>
      </c>
      <c r="C83" s="410" t="s">
        <v>536</v>
      </c>
      <c r="D83" s="391"/>
      <c r="E83" s="356"/>
    </row>
    <row r="84" spans="1:5" ht="63.75" customHeight="1">
      <c r="A84" s="385">
        <v>3</v>
      </c>
      <c r="B84" s="380" t="s">
        <v>517</v>
      </c>
      <c r="C84" s="410" t="s">
        <v>558</v>
      </c>
      <c r="D84" s="391"/>
      <c r="E84" s="356"/>
    </row>
    <row r="85" spans="1:5" ht="30">
      <c r="A85" s="385">
        <v>4</v>
      </c>
      <c r="B85" s="380" t="s">
        <v>518</v>
      </c>
      <c r="C85" s="410" t="s">
        <v>558</v>
      </c>
      <c r="D85" s="391"/>
      <c r="E85" s="356"/>
    </row>
    <row r="86" spans="1:5" ht="32.25" customHeight="1">
      <c r="A86" s="385">
        <v>5</v>
      </c>
      <c r="B86" s="380" t="s">
        <v>519</v>
      </c>
      <c r="C86" s="410" t="s">
        <v>441</v>
      </c>
      <c r="D86" s="391"/>
      <c r="E86" s="356"/>
    </row>
    <row r="87" spans="1:5" s="139" customFormat="1" ht="15">
      <c r="A87" s="386" t="s">
        <v>46</v>
      </c>
      <c r="B87" s="382" t="s">
        <v>520</v>
      </c>
      <c r="C87" s="348"/>
      <c r="D87" s="396"/>
      <c r="E87" s="397"/>
    </row>
    <row r="88" spans="1:5" ht="30">
      <c r="A88" s="385">
        <v>1</v>
      </c>
      <c r="B88" s="380" t="s">
        <v>521</v>
      </c>
      <c r="C88" s="410" t="s">
        <v>555</v>
      </c>
      <c r="D88" s="391"/>
      <c r="E88" s="356"/>
    </row>
    <row r="89" spans="1:5" ht="30" customHeight="1">
      <c r="A89" s="385">
        <v>2</v>
      </c>
      <c r="B89" s="380" t="s">
        <v>522</v>
      </c>
      <c r="C89" s="410" t="s">
        <v>559</v>
      </c>
      <c r="D89" s="391"/>
      <c r="E89" s="356"/>
    </row>
    <row r="90" spans="1:5" s="139" customFormat="1" ht="19.5" customHeight="1">
      <c r="A90" s="386" t="s">
        <v>47</v>
      </c>
      <c r="B90" s="382" t="s">
        <v>523</v>
      </c>
      <c r="C90" s="348"/>
      <c r="D90" s="396"/>
      <c r="E90" s="397"/>
    </row>
    <row r="91" spans="1:5" ht="60">
      <c r="A91" s="385">
        <v>1</v>
      </c>
      <c r="B91" s="380" t="s">
        <v>524</v>
      </c>
      <c r="C91" s="410" t="s">
        <v>556</v>
      </c>
      <c r="D91" s="391"/>
      <c r="E91" s="356"/>
    </row>
    <row r="92" spans="1:5" ht="15">
      <c r="A92" s="385">
        <v>2</v>
      </c>
      <c r="B92" s="380" t="s">
        <v>525</v>
      </c>
      <c r="C92" s="410" t="s">
        <v>529</v>
      </c>
      <c r="D92" s="391"/>
      <c r="E92" s="356"/>
    </row>
    <row r="93" spans="1:5" ht="18.75" customHeight="1">
      <c r="A93" s="385">
        <v>3</v>
      </c>
      <c r="B93" s="380" t="s">
        <v>526</v>
      </c>
      <c r="C93" s="410" t="s">
        <v>556</v>
      </c>
      <c r="D93" s="391"/>
      <c r="E93" s="356"/>
    </row>
    <row r="94" spans="1:5" ht="46.5" customHeight="1">
      <c r="A94" s="385">
        <v>4</v>
      </c>
      <c r="B94" s="380" t="s">
        <v>527</v>
      </c>
      <c r="C94" s="410" t="s">
        <v>560</v>
      </c>
      <c r="D94" s="391"/>
      <c r="E94" s="356"/>
    </row>
    <row r="95" spans="1:5" ht="30">
      <c r="A95" s="385">
        <v>5</v>
      </c>
      <c r="B95" s="380" t="s">
        <v>528</v>
      </c>
      <c r="C95" s="410" t="s">
        <v>561</v>
      </c>
      <c r="D95" s="391"/>
      <c r="E95" s="356"/>
    </row>
    <row r="97" spans="1:5" ht="16.5">
      <c r="A97" s="384"/>
      <c r="B97" s="9"/>
      <c r="C97" s="465" t="str">
        <f>"............,  ngày ...  tháng  ... năm "&amp;Năm</f>
        <v>............,  ngày ...  tháng  ... năm 2021</v>
      </c>
      <c r="D97" s="465"/>
      <c r="E97" s="465"/>
    </row>
    <row r="98" spans="1:5" ht="16.5">
      <c r="A98" s="384"/>
      <c r="B98" s="9"/>
      <c r="C98" s="369"/>
      <c r="D98" s="466" t="s">
        <v>49</v>
      </c>
      <c r="E98" s="466"/>
    </row>
    <row r="99" spans="1:5" ht="15.75">
      <c r="A99" s="384"/>
      <c r="B99" s="9"/>
      <c r="C99" s="370"/>
      <c r="D99" s="467" t="s">
        <v>50</v>
      </c>
      <c r="E99" s="467"/>
    </row>
    <row r="101" spans="1:5" ht="12" customHeight="1"/>
    <row r="102" spans="1:5" ht="156" customHeight="1">
      <c r="A102" s="471" t="s">
        <v>572</v>
      </c>
      <c r="B102" s="471"/>
      <c r="C102" s="471"/>
      <c r="D102" s="471"/>
      <c r="E102" s="471"/>
    </row>
  </sheetData>
  <mergeCells count="10">
    <mergeCell ref="A3:E3"/>
    <mergeCell ref="A4:E4"/>
    <mergeCell ref="C97:E97"/>
    <mergeCell ref="A102:E102"/>
    <mergeCell ref="D98:E98"/>
    <mergeCell ref="D99:E99"/>
    <mergeCell ref="A6:A7"/>
    <mergeCell ref="B6:B7"/>
    <mergeCell ref="C6:C7"/>
    <mergeCell ref="D6:E6"/>
  </mergeCells>
  <printOptions horizontalCentered="1"/>
  <pageMargins left="0.70866141732283472" right="0.70866141732283472" top="0.74803149606299213" bottom="0.74803149606299213" header="0.31496062992125984" footer="0.31496062992125984"/>
  <pageSetup paperSize="7" scale="78" firstPageNumber="7" orientation="portrait" useFirstPageNumber="1" r:id="rId1"/>
  <headerFooter>
    <oddFooter>&amp;R&amp;P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25"/>
  <sheetViews>
    <sheetView zoomScale="70" zoomScaleNormal="70" workbookViewId="0">
      <selection activeCell="H22" sqref="H22:J22"/>
    </sheetView>
  </sheetViews>
  <sheetFormatPr defaultColWidth="9" defaultRowHeight="15"/>
  <cols>
    <col min="1" max="1" width="4.875" style="144" customWidth="1"/>
    <col min="2" max="2" width="31.125" style="9" customWidth="1"/>
    <col min="3" max="3" width="16.5" style="9" customWidth="1"/>
    <col min="4" max="4" width="8.25" style="9" customWidth="1"/>
    <col min="5" max="5" width="7.875" style="9" customWidth="1"/>
    <col min="6" max="6" width="8.75" style="9" customWidth="1"/>
    <col min="7" max="7" width="8.25" style="9" customWidth="1"/>
    <col min="8" max="8" width="8.375" style="9" customWidth="1"/>
    <col min="9" max="9" width="8.25" style="9" customWidth="1"/>
    <col min="10" max="10" width="15.875" style="9" customWidth="1"/>
    <col min="11" max="11" width="13.75" style="9" customWidth="1"/>
    <col min="12" max="16384" width="9" style="9"/>
  </cols>
  <sheetData>
    <row r="1" spans="1:14" s="8" customFormat="1" ht="17.25" customHeight="1">
      <c r="A1" s="145" t="s">
        <v>116</v>
      </c>
      <c r="J1" s="472" t="s">
        <v>417</v>
      </c>
      <c r="K1" s="472"/>
      <c r="M1" s="9"/>
      <c r="N1" s="9"/>
    </row>
    <row r="2" spans="1:14" s="8" customFormat="1" ht="14.25" customHeight="1">
      <c r="A2" s="136"/>
      <c r="M2" s="9"/>
      <c r="N2" s="9"/>
    </row>
    <row r="3" spans="1:14" ht="18.75">
      <c r="A3" s="454" t="s">
        <v>209</v>
      </c>
      <c r="B3" s="454"/>
      <c r="C3" s="454"/>
      <c r="D3" s="454"/>
      <c r="E3" s="454"/>
      <c r="F3" s="454"/>
      <c r="G3" s="454"/>
      <c r="H3" s="454"/>
      <c r="I3" s="454"/>
      <c r="J3" s="454"/>
      <c r="K3" s="454"/>
    </row>
    <row r="4" spans="1:14" ht="16.5">
      <c r="A4" s="475" t="str">
        <f>"(Biểu yêu cầu của Bộ KHCN kèm theo Công văn số "&amp;CVcuaBKHCN&amp;")"</f>
        <v>(Biểu yêu cầu của Bộ KHCN kèm theo Công văn số ……../BKHCN-KHTC ngày ….../…../2021)</v>
      </c>
      <c r="B4" s="475"/>
      <c r="C4" s="475"/>
      <c r="D4" s="475"/>
      <c r="E4" s="475"/>
      <c r="F4" s="475"/>
      <c r="G4" s="475"/>
      <c r="H4" s="475"/>
      <c r="I4" s="475"/>
      <c r="J4" s="475"/>
      <c r="K4" s="475"/>
    </row>
    <row r="5" spans="1:14">
      <c r="K5" s="340" t="s">
        <v>412</v>
      </c>
    </row>
    <row r="6" spans="1:14" s="10" customFormat="1" ht="15.75">
      <c r="A6" s="459" t="s">
        <v>86</v>
      </c>
      <c r="B6" s="459" t="s">
        <v>61</v>
      </c>
      <c r="C6" s="461" t="s">
        <v>210</v>
      </c>
      <c r="D6" s="459" t="str">
        <f>"Nhân lực hiện có đến 30/6/"&amp;Năm</f>
        <v>Nhân lực hiện có đến 30/6/2021</v>
      </c>
      <c r="E6" s="459"/>
      <c r="F6" s="459"/>
      <c r="G6" s="459"/>
      <c r="H6" s="459"/>
      <c r="I6" s="459"/>
      <c r="J6" s="460" t="str">
        <f>"Kinh phí chi nhiệm vụ thường xuyên theo chức năng từ NSNN năm " &amp;Năm</f>
        <v>Kinh phí chi nhiệm vụ thường xuyên theo chức năng từ NSNN năm 2021</v>
      </c>
      <c r="K6" s="460" t="s">
        <v>214</v>
      </c>
      <c r="M6" s="9"/>
      <c r="N6" s="9"/>
    </row>
    <row r="7" spans="1:14" s="10" customFormat="1" ht="15.75">
      <c r="A7" s="459"/>
      <c r="B7" s="459"/>
      <c r="C7" s="462"/>
      <c r="D7" s="476" t="s">
        <v>4</v>
      </c>
      <c r="E7" s="479" t="s">
        <v>62</v>
      </c>
      <c r="F7" s="480"/>
      <c r="G7" s="480"/>
      <c r="H7" s="480"/>
      <c r="I7" s="481"/>
      <c r="J7" s="464"/>
      <c r="K7" s="464"/>
      <c r="M7" s="9"/>
      <c r="N7" s="9"/>
    </row>
    <row r="8" spans="1:14" s="10" customFormat="1" ht="15.75">
      <c r="A8" s="459"/>
      <c r="B8" s="459"/>
      <c r="C8" s="462"/>
      <c r="D8" s="477"/>
      <c r="E8" s="482" t="s">
        <v>4</v>
      </c>
      <c r="F8" s="484" t="s">
        <v>63</v>
      </c>
      <c r="G8" s="485"/>
      <c r="H8" s="485"/>
      <c r="I8" s="486"/>
      <c r="J8" s="464"/>
      <c r="K8" s="464"/>
      <c r="M8" s="9"/>
      <c r="N8" s="9"/>
    </row>
    <row r="9" spans="1:14" s="10" customFormat="1" ht="96.75" customHeight="1">
      <c r="A9" s="459"/>
      <c r="B9" s="459"/>
      <c r="C9" s="473"/>
      <c r="D9" s="478"/>
      <c r="E9" s="483"/>
      <c r="F9" s="135" t="s">
        <v>64</v>
      </c>
      <c r="G9" s="12" t="s">
        <v>65</v>
      </c>
      <c r="H9" s="135" t="s">
        <v>66</v>
      </c>
      <c r="I9" s="135" t="s">
        <v>213</v>
      </c>
      <c r="J9" s="474"/>
      <c r="K9" s="474"/>
      <c r="M9" s="9"/>
      <c r="N9" s="9"/>
    </row>
    <row r="10" spans="1:14">
      <c r="A10" s="17" t="s">
        <v>67</v>
      </c>
      <c r="B10" s="17" t="s">
        <v>68</v>
      </c>
      <c r="C10" s="17" t="s">
        <v>69</v>
      </c>
      <c r="D10" s="17" t="s">
        <v>70</v>
      </c>
      <c r="E10" s="17" t="s">
        <v>71</v>
      </c>
      <c r="F10" s="17" t="s">
        <v>72</v>
      </c>
      <c r="G10" s="17" t="s">
        <v>73</v>
      </c>
      <c r="H10" s="17" t="s">
        <v>74</v>
      </c>
      <c r="I10" s="17" t="s">
        <v>75</v>
      </c>
      <c r="J10" s="17" t="s">
        <v>76</v>
      </c>
      <c r="K10" s="17" t="s">
        <v>77</v>
      </c>
    </row>
    <row r="11" spans="1:14" s="31" customFormat="1" ht="14.25">
      <c r="A11" s="30" t="s">
        <v>37</v>
      </c>
      <c r="B11" s="32" t="s">
        <v>99</v>
      </c>
      <c r="C11" s="30"/>
      <c r="D11" s="30"/>
      <c r="E11" s="30"/>
      <c r="F11" s="30"/>
      <c r="G11" s="30"/>
      <c r="H11" s="30"/>
      <c r="I11" s="30"/>
      <c r="J11" s="30"/>
      <c r="K11" s="30"/>
    </row>
    <row r="12" spans="1:14" s="18" customFormat="1" ht="15.75">
      <c r="A12" s="27">
        <v>1</v>
      </c>
      <c r="B12" s="28"/>
      <c r="C12" s="28"/>
      <c r="D12" s="28"/>
      <c r="E12" s="28"/>
      <c r="F12" s="28"/>
      <c r="G12" s="28"/>
      <c r="H12" s="28"/>
      <c r="I12" s="28"/>
      <c r="J12" s="28"/>
      <c r="K12" s="28"/>
    </row>
    <row r="13" spans="1:14" s="18" customFormat="1" ht="15.75">
      <c r="A13" s="27">
        <v>2</v>
      </c>
      <c r="B13" s="28"/>
      <c r="C13" s="28"/>
      <c r="D13" s="28"/>
      <c r="E13" s="28"/>
      <c r="F13" s="28"/>
      <c r="G13" s="28"/>
      <c r="H13" s="28"/>
      <c r="I13" s="28"/>
      <c r="J13" s="28"/>
      <c r="K13" s="28"/>
    </row>
    <row r="14" spans="1:14" s="18" customFormat="1" ht="15.75">
      <c r="A14" s="27" t="s">
        <v>194</v>
      </c>
      <c r="B14" s="28"/>
      <c r="C14" s="28"/>
      <c r="D14" s="28"/>
      <c r="E14" s="28"/>
      <c r="F14" s="28"/>
      <c r="G14" s="28"/>
      <c r="H14" s="28"/>
      <c r="I14" s="28"/>
      <c r="J14" s="28"/>
      <c r="K14" s="28"/>
    </row>
    <row r="15" spans="1:14" s="18" customFormat="1" ht="15.75">
      <c r="A15" s="30" t="s">
        <v>38</v>
      </c>
      <c r="B15" s="33" t="s">
        <v>100</v>
      </c>
      <c r="C15" s="28"/>
      <c r="D15" s="28"/>
      <c r="E15" s="28"/>
      <c r="F15" s="28"/>
      <c r="G15" s="28"/>
      <c r="H15" s="28"/>
      <c r="I15" s="28"/>
      <c r="J15" s="28"/>
      <c r="K15" s="28"/>
    </row>
    <row r="16" spans="1:14" s="18" customFormat="1" ht="15.75">
      <c r="A16" s="27">
        <v>1</v>
      </c>
      <c r="B16" s="28"/>
      <c r="C16" s="28"/>
      <c r="D16" s="28"/>
      <c r="E16" s="28"/>
      <c r="F16" s="28"/>
      <c r="G16" s="28"/>
      <c r="H16" s="28"/>
      <c r="I16" s="28"/>
      <c r="J16" s="28"/>
      <c r="K16" s="28"/>
    </row>
    <row r="17" spans="1:11" s="18" customFormat="1" ht="15.75">
      <c r="A17" s="27">
        <v>2</v>
      </c>
      <c r="B17" s="28"/>
      <c r="C17" s="28"/>
      <c r="D17" s="28"/>
      <c r="E17" s="28"/>
      <c r="F17" s="28"/>
      <c r="G17" s="28"/>
      <c r="H17" s="28"/>
      <c r="I17" s="28"/>
      <c r="J17" s="28"/>
      <c r="K17" s="28"/>
    </row>
    <row r="18" spans="1:11" s="18" customFormat="1" ht="15.75">
      <c r="A18" s="27" t="s">
        <v>194</v>
      </c>
      <c r="B18" s="28"/>
      <c r="C18" s="28"/>
      <c r="D18" s="28"/>
      <c r="E18" s="28"/>
      <c r="F18" s="28"/>
      <c r="G18" s="28"/>
      <c r="H18" s="28"/>
      <c r="I18" s="28"/>
      <c r="J18" s="28"/>
      <c r="K18" s="28"/>
    </row>
    <row r="19" spans="1:11" s="18" customFormat="1" ht="15.75">
      <c r="A19" s="27"/>
      <c r="B19" s="28"/>
      <c r="C19" s="28"/>
      <c r="D19" s="28"/>
      <c r="E19" s="28"/>
      <c r="F19" s="28"/>
      <c r="G19" s="28"/>
      <c r="H19" s="28"/>
      <c r="I19" s="28"/>
      <c r="J19" s="28"/>
      <c r="K19" s="28"/>
    </row>
    <row r="21" spans="1:11" ht="16.5">
      <c r="H21" s="465" t="str">
        <f>"............,  ngày ...  tháng  ... năm "&amp;Năm</f>
        <v>............,  ngày ...  tháng  ... năm 2021</v>
      </c>
      <c r="I21" s="465"/>
      <c r="J21" s="465"/>
    </row>
    <row r="22" spans="1:11" ht="16.5">
      <c r="H22" s="466" t="s">
        <v>49</v>
      </c>
      <c r="I22" s="466"/>
      <c r="J22" s="466"/>
    </row>
    <row r="23" spans="1:11" ht="15.75">
      <c r="H23" s="467" t="s">
        <v>50</v>
      </c>
      <c r="I23" s="467"/>
      <c r="J23" s="467"/>
    </row>
    <row r="25" spans="1:11" s="340" customFormat="1">
      <c r="A25" s="146" t="s">
        <v>211</v>
      </c>
      <c r="B25" s="340" t="s">
        <v>212</v>
      </c>
    </row>
  </sheetData>
  <mergeCells count="16">
    <mergeCell ref="H22:J22"/>
    <mergeCell ref="H23:J23"/>
    <mergeCell ref="A4:K4"/>
    <mergeCell ref="D6:I6"/>
    <mergeCell ref="D7:D9"/>
    <mergeCell ref="E7:I7"/>
    <mergeCell ref="E8:E9"/>
    <mergeCell ref="F8:I8"/>
    <mergeCell ref="H21:J21"/>
    <mergeCell ref="J1:K1"/>
    <mergeCell ref="A3:K3"/>
    <mergeCell ref="A6:A9"/>
    <mergeCell ref="B6:B9"/>
    <mergeCell ref="C6:C9"/>
    <mergeCell ref="J6:J9"/>
    <mergeCell ref="K6:K9"/>
  </mergeCells>
  <printOptions horizontalCentered="1"/>
  <pageMargins left="0" right="0" top="0.78740157480314965" bottom="0.19685039370078741" header="0.31496062992125984" footer="0.15748031496062992"/>
  <pageSetup paperSize="9" firstPageNumber="10" orientation="landscape" useFirstPageNumber="1" r:id="rId1"/>
  <headerFooter>
    <oddFooter>&amp;R&amp;P</oddFooter>
  </headerFooter>
  <ignoredErrors>
    <ignoredError sqref="A10:E10 F10:K10"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12"/>
  <sheetViews>
    <sheetView topLeftCell="A3" zoomScale="85" zoomScaleNormal="85" workbookViewId="0">
      <selection activeCell="I22" sqref="I22"/>
    </sheetView>
  </sheetViews>
  <sheetFormatPr defaultRowHeight="14.25"/>
  <cols>
    <col min="1" max="1" width="19.375" customWidth="1"/>
    <col min="2" max="2" width="18.375" customWidth="1"/>
    <col min="3" max="3" width="17" customWidth="1"/>
    <col min="4" max="4" width="11.125" customWidth="1"/>
    <col min="5" max="5" width="19.875" customWidth="1"/>
    <col min="6" max="6" width="17.5" customWidth="1"/>
  </cols>
  <sheetData>
    <row r="1" spans="1:6" ht="15.75">
      <c r="A1" s="1" t="s">
        <v>116</v>
      </c>
      <c r="B1" s="8"/>
      <c r="C1" s="8"/>
      <c r="D1" s="8"/>
      <c r="E1" s="136"/>
      <c r="F1" s="136" t="s">
        <v>592</v>
      </c>
    </row>
    <row r="2" spans="1:6" ht="15.75">
      <c r="A2" s="1"/>
      <c r="B2" s="8"/>
      <c r="C2" s="8"/>
      <c r="D2" s="8"/>
      <c r="E2" s="8"/>
    </row>
    <row r="3" spans="1:6" ht="18.75">
      <c r="A3" s="454" t="s">
        <v>421</v>
      </c>
      <c r="B3" s="454"/>
      <c r="C3" s="454"/>
      <c r="D3" s="454"/>
      <c r="E3" s="454"/>
      <c r="F3" s="454"/>
    </row>
    <row r="4" spans="1:6" ht="15">
      <c r="A4" s="9"/>
      <c r="B4" s="9"/>
      <c r="C4" s="9"/>
      <c r="D4" s="9"/>
      <c r="E4" s="9"/>
    </row>
    <row r="5" spans="1:6" ht="22.5" customHeight="1">
      <c r="A5" s="487" t="str">
        <f>"Số nhiệm vụ mở mới năm " &amp;Năm-1</f>
        <v>Số nhiệm vụ mở mới năm 2020</v>
      </c>
      <c r="B5" s="488"/>
      <c r="C5" s="489"/>
      <c r="D5" s="487" t="str">
        <f>"Số nhiệm vụ mở mới năm " &amp;Năm</f>
        <v>Số nhiệm vụ mở mới năm 2021</v>
      </c>
      <c r="E5" s="488"/>
      <c r="F5" s="489"/>
    </row>
    <row r="6" spans="1:6" ht="31.5">
      <c r="A6" s="344" t="s">
        <v>4</v>
      </c>
      <c r="B6" s="344" t="s">
        <v>415</v>
      </c>
      <c r="C6" s="344" t="s">
        <v>416</v>
      </c>
      <c r="D6" s="344" t="s">
        <v>4</v>
      </c>
      <c r="E6" s="344" t="s">
        <v>415</v>
      </c>
      <c r="F6" s="344" t="s">
        <v>416</v>
      </c>
    </row>
    <row r="7" spans="1:6" ht="42" customHeight="1">
      <c r="A7" s="353" t="s">
        <v>413</v>
      </c>
      <c r="B7" s="354"/>
      <c r="C7" s="355"/>
      <c r="D7" s="355"/>
      <c r="E7" s="355"/>
      <c r="F7" s="356"/>
    </row>
    <row r="8" spans="1:6" ht="50.25" customHeight="1">
      <c r="A8" s="357" t="s">
        <v>414</v>
      </c>
      <c r="B8" s="358"/>
      <c r="C8" s="358"/>
      <c r="D8" s="358"/>
      <c r="E8" s="358"/>
      <c r="F8" s="356"/>
    </row>
    <row r="9" spans="1:6" ht="15">
      <c r="A9" s="9"/>
      <c r="B9" s="9"/>
      <c r="C9" s="9"/>
      <c r="D9" s="9"/>
      <c r="E9" s="9"/>
    </row>
    <row r="10" spans="1:6" ht="16.5">
      <c r="A10" s="9"/>
      <c r="B10" s="9"/>
      <c r="C10" s="14"/>
      <c r="D10" s="465" t="str">
        <f>"............,  ngày ...  tháng  ... năm "&amp;Năm</f>
        <v>............,  ngày ...  tháng  ... năm 2021</v>
      </c>
      <c r="E10" s="465"/>
      <c r="F10" s="465"/>
    </row>
    <row r="11" spans="1:6" ht="16.5">
      <c r="A11" s="9"/>
      <c r="B11" s="9"/>
      <c r="C11" s="15"/>
      <c r="D11" s="466" t="s">
        <v>49</v>
      </c>
      <c r="E11" s="466"/>
      <c r="F11" s="466"/>
    </row>
    <row r="12" spans="1:6" ht="15.75">
      <c r="A12" s="9"/>
      <c r="B12" s="9"/>
      <c r="C12" s="16"/>
      <c r="D12" s="467" t="s">
        <v>50</v>
      </c>
      <c r="E12" s="467"/>
      <c r="F12" s="467"/>
    </row>
  </sheetData>
  <mergeCells count="6">
    <mergeCell ref="D12:F12"/>
    <mergeCell ref="A3:F3"/>
    <mergeCell ref="A5:C5"/>
    <mergeCell ref="D5:F5"/>
    <mergeCell ref="D10:F10"/>
    <mergeCell ref="D11:F11"/>
  </mergeCells>
  <printOptions horizontalCentered="1"/>
  <pageMargins left="0.70866141732283472" right="0.70866141732283472" top="0.74803149606299213" bottom="0.74803149606299213" header="0.31496062992125984" footer="0.31496062992125984"/>
  <pageSetup paperSize="9" firstPageNumber="11" orientation="landscape" useFirstPageNumber="1" r:id="rId1"/>
  <headerFooter>
    <oddFooter>&amp;R&amp;P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G16"/>
  <sheetViews>
    <sheetView zoomScale="85" zoomScaleNormal="85" workbookViewId="0">
      <selection activeCell="I22" sqref="I22"/>
    </sheetView>
  </sheetViews>
  <sheetFormatPr defaultColWidth="7.75" defaultRowHeight="15"/>
  <cols>
    <col min="1" max="1" width="6.625" style="201" customWidth="1"/>
    <col min="2" max="2" width="7.875" style="201" customWidth="1"/>
    <col min="3" max="3" width="7.375" style="201" customWidth="1"/>
    <col min="4" max="6" width="6.5" style="201" customWidth="1"/>
    <col min="7" max="10" width="5.875" style="201" customWidth="1"/>
    <col min="11" max="11" width="6.5" style="201" customWidth="1"/>
    <col min="12" max="12" width="8.375" style="201" customWidth="1"/>
    <col min="13" max="13" width="5.875" style="201" customWidth="1"/>
    <col min="14" max="16" width="6.5" style="201" customWidth="1"/>
    <col min="17" max="17" width="6.75" style="201" customWidth="1"/>
    <col min="18" max="18" width="5.75" style="201" customWidth="1"/>
    <col min="19" max="19" width="6.875" style="201" customWidth="1"/>
    <col min="20" max="20" width="6.625" style="201" customWidth="1"/>
    <col min="21" max="16384" width="7.75" style="201"/>
  </cols>
  <sheetData>
    <row r="1" spans="1:59" s="309" customFormat="1" ht="18.75" customHeight="1">
      <c r="A1" s="305" t="s">
        <v>392</v>
      </c>
      <c r="B1" s="305"/>
      <c r="C1" s="306"/>
      <c r="D1" s="306"/>
      <c r="E1" s="306"/>
      <c r="F1" s="306"/>
      <c r="G1" s="306"/>
      <c r="H1" s="306"/>
      <c r="I1" s="306"/>
      <c r="J1" s="306"/>
      <c r="K1" s="306"/>
      <c r="L1" s="306"/>
      <c r="M1" s="306"/>
      <c r="N1" s="306"/>
      <c r="O1" s="306"/>
      <c r="P1" s="306"/>
      <c r="Q1" s="498" t="s">
        <v>599</v>
      </c>
      <c r="R1" s="498"/>
      <c r="S1" s="498"/>
      <c r="T1" s="498"/>
      <c r="U1" s="306"/>
      <c r="V1" s="306"/>
      <c r="W1" s="306"/>
      <c r="X1" s="306"/>
      <c r="Y1" s="306"/>
      <c r="Z1" s="307"/>
      <c r="AA1" s="306"/>
      <c r="AB1" s="306"/>
      <c r="AC1" s="306"/>
      <c r="AD1" s="306"/>
      <c r="AE1" s="306"/>
      <c r="AF1" s="306"/>
      <c r="AG1" s="306"/>
      <c r="AH1" s="308"/>
      <c r="AI1" s="306"/>
      <c r="AJ1" s="306"/>
      <c r="AK1" s="306"/>
      <c r="AL1" s="306"/>
      <c r="AM1" s="306"/>
      <c r="AN1" s="306"/>
      <c r="AO1" s="308"/>
      <c r="AP1" s="306"/>
      <c r="AQ1" s="306"/>
      <c r="AR1" s="306"/>
      <c r="AS1" s="307"/>
      <c r="AT1" s="308"/>
      <c r="AU1" s="308"/>
      <c r="AV1" s="308"/>
      <c r="AW1" s="308"/>
      <c r="AX1" s="308"/>
      <c r="AY1" s="308"/>
      <c r="AZ1" s="308"/>
      <c r="BA1" s="308"/>
      <c r="BB1" s="308"/>
      <c r="BC1" s="308"/>
      <c r="BD1" s="308"/>
      <c r="BE1" s="308"/>
      <c r="BF1" s="308"/>
      <c r="BG1" s="308"/>
    </row>
    <row r="2" spans="1:59" s="309" customFormat="1" ht="15.75">
      <c r="A2" s="305" t="s">
        <v>393</v>
      </c>
      <c r="B2" s="305"/>
      <c r="C2" s="306"/>
      <c r="D2" s="306"/>
      <c r="E2" s="306"/>
      <c r="F2" s="306"/>
      <c r="G2" s="306"/>
      <c r="H2" s="306"/>
      <c r="I2" s="306"/>
      <c r="J2" s="306"/>
      <c r="K2" s="306"/>
      <c r="L2" s="306"/>
      <c r="M2" s="306"/>
      <c r="N2" s="306"/>
      <c r="O2" s="306"/>
      <c r="P2" s="306"/>
      <c r="Q2" s="306"/>
      <c r="R2" s="306"/>
      <c r="S2" s="306"/>
      <c r="T2" s="306"/>
      <c r="U2" s="306"/>
      <c r="V2" s="306"/>
      <c r="W2" s="306"/>
      <c r="X2" s="306"/>
      <c r="Y2" s="306"/>
      <c r="Z2" s="306"/>
      <c r="AA2" s="306"/>
      <c r="AB2" s="306"/>
      <c r="AC2" s="306"/>
      <c r="AD2" s="306"/>
      <c r="AE2" s="306"/>
      <c r="AF2" s="306"/>
      <c r="AG2" s="306"/>
      <c r="AH2" s="306"/>
      <c r="AI2" s="306"/>
      <c r="AJ2" s="306"/>
      <c r="AK2" s="306"/>
      <c r="AL2" s="306"/>
      <c r="AM2" s="306"/>
      <c r="AN2" s="306"/>
      <c r="AO2" s="306"/>
      <c r="AP2" s="306"/>
      <c r="AQ2" s="306"/>
      <c r="AR2" s="306"/>
      <c r="AS2" s="306"/>
      <c r="AT2" s="306"/>
      <c r="AU2" s="308"/>
      <c r="AV2" s="308"/>
      <c r="AW2" s="308"/>
      <c r="AX2" s="308"/>
      <c r="AY2" s="308"/>
      <c r="AZ2" s="308"/>
      <c r="BA2" s="308"/>
      <c r="BB2" s="308"/>
      <c r="BC2" s="308"/>
      <c r="BD2" s="308"/>
      <c r="BE2" s="308"/>
      <c r="BF2" s="308"/>
      <c r="BG2" s="308"/>
    </row>
    <row r="3" spans="1:59" s="309" customFormat="1" ht="15.75">
      <c r="A3" s="306"/>
      <c r="B3" s="306"/>
      <c r="C3" s="306"/>
      <c r="D3" s="306"/>
      <c r="E3" s="306"/>
      <c r="F3" s="306"/>
      <c r="G3" s="306"/>
      <c r="H3" s="306"/>
      <c r="I3" s="306"/>
      <c r="J3" s="306"/>
      <c r="K3" s="306"/>
      <c r="L3" s="306"/>
      <c r="M3" s="306"/>
      <c r="N3" s="306"/>
      <c r="O3" s="306"/>
      <c r="P3" s="306"/>
      <c r="Q3" s="306"/>
      <c r="R3" s="306"/>
      <c r="S3" s="306"/>
      <c r="T3" s="306"/>
      <c r="U3" s="306"/>
      <c r="V3" s="306"/>
      <c r="W3" s="306"/>
      <c r="X3" s="306"/>
      <c r="Y3" s="306"/>
      <c r="Z3" s="306"/>
      <c r="AA3" s="306"/>
      <c r="AB3" s="306"/>
      <c r="AC3" s="306"/>
      <c r="AD3" s="306"/>
      <c r="AE3" s="306"/>
      <c r="AF3" s="306"/>
      <c r="AG3" s="306"/>
      <c r="AH3" s="306"/>
      <c r="AI3" s="306"/>
      <c r="AJ3" s="306"/>
      <c r="AK3" s="306"/>
      <c r="AL3" s="306"/>
      <c r="AM3" s="306"/>
      <c r="AN3" s="306"/>
      <c r="AO3" s="306"/>
      <c r="AP3" s="306"/>
      <c r="AQ3" s="306"/>
      <c r="AR3" s="306"/>
      <c r="AS3" s="306"/>
      <c r="AT3" s="306"/>
      <c r="AU3" s="308"/>
      <c r="AV3" s="308"/>
      <c r="AW3" s="308"/>
      <c r="AX3" s="308"/>
      <c r="AY3" s="308"/>
      <c r="AZ3" s="308"/>
      <c r="BA3" s="308"/>
      <c r="BB3" s="308"/>
      <c r="BC3" s="308"/>
      <c r="BD3" s="308"/>
      <c r="BE3" s="308"/>
      <c r="BF3" s="308"/>
      <c r="BG3" s="308"/>
    </row>
    <row r="4" spans="1:59" s="285" customFormat="1" ht="45" customHeight="1">
      <c r="A4" s="502" t="str">
        <f>"BÁO CÁO LAO ĐỘNG - TIỀN LƯƠNG - NGUỒN KINH PHÍ ĐẢM BẢO CỦA ĐƠN VỊ 
THỰC HIỆN " &amp;Năm-1&amp; " VÀ ƯỚC THỰC HIỆN " &amp;Năm</f>
        <v>BÁO CÁO LAO ĐỘNG - TIỀN LƯƠNG - NGUỒN KINH PHÍ ĐẢM BẢO CỦA ĐƠN VỊ 
THỰC HIỆN 2020 VÀ ƯỚC THỰC HIỆN 2021</v>
      </c>
      <c r="B4" s="502"/>
      <c r="C4" s="502"/>
      <c r="D4" s="502"/>
      <c r="E4" s="502"/>
      <c r="F4" s="502"/>
      <c r="G4" s="502"/>
      <c r="H4" s="502"/>
      <c r="I4" s="502"/>
      <c r="J4" s="502"/>
      <c r="K4" s="502"/>
      <c r="L4" s="502"/>
      <c r="M4" s="502"/>
      <c r="N4" s="502"/>
      <c r="O4" s="502"/>
      <c r="P4" s="502"/>
      <c r="Q4" s="502"/>
      <c r="R4" s="502"/>
      <c r="S4" s="502"/>
      <c r="T4" s="502"/>
      <c r="U4" s="283"/>
      <c r="V4" s="283"/>
      <c r="W4" s="283"/>
      <c r="X4" s="283"/>
      <c r="Y4" s="283"/>
      <c r="Z4" s="283"/>
      <c r="AA4" s="283"/>
      <c r="AB4" s="283"/>
      <c r="AC4" s="283"/>
      <c r="AD4" s="283"/>
      <c r="AE4" s="283"/>
      <c r="AF4" s="283"/>
      <c r="AG4" s="283"/>
      <c r="AH4" s="283"/>
      <c r="AI4" s="283"/>
      <c r="AJ4" s="283"/>
      <c r="AK4" s="283"/>
      <c r="AL4" s="283"/>
      <c r="AM4" s="283"/>
      <c r="AN4" s="283"/>
      <c r="AO4" s="283"/>
      <c r="AP4" s="283"/>
      <c r="AQ4" s="283"/>
      <c r="AR4" s="283"/>
      <c r="AS4" s="283"/>
      <c r="AT4" s="283"/>
      <c r="AU4" s="284"/>
      <c r="AV4" s="284"/>
      <c r="AW4" s="284"/>
      <c r="AX4" s="284"/>
      <c r="AY4" s="284"/>
      <c r="AZ4" s="284"/>
      <c r="BA4" s="284"/>
      <c r="BB4" s="284"/>
      <c r="BC4" s="284"/>
      <c r="BD4" s="284"/>
      <c r="BE4" s="284"/>
      <c r="BF4" s="284"/>
      <c r="BG4" s="284"/>
    </row>
    <row r="5" spans="1:59" ht="15.75">
      <c r="A5" s="287"/>
      <c r="B5" s="287"/>
      <c r="C5" s="287"/>
      <c r="D5" s="287"/>
      <c r="E5" s="287"/>
      <c r="F5" s="287"/>
      <c r="G5" s="287"/>
      <c r="H5" s="287"/>
      <c r="I5" s="287"/>
      <c r="J5" s="287"/>
      <c r="K5" s="287"/>
      <c r="L5" s="287"/>
      <c r="M5" s="287"/>
      <c r="N5" s="287"/>
      <c r="O5" s="287"/>
      <c r="P5" s="287"/>
      <c r="Q5" s="501" t="s">
        <v>217</v>
      </c>
      <c r="R5" s="501"/>
      <c r="S5" s="501"/>
      <c r="T5" s="501"/>
      <c r="U5" s="287"/>
      <c r="V5" s="287"/>
      <c r="W5" s="287"/>
      <c r="X5" s="287"/>
      <c r="Y5" s="287"/>
      <c r="Z5" s="287"/>
      <c r="AA5" s="287"/>
      <c r="AB5" s="287"/>
      <c r="AC5" s="287"/>
      <c r="AD5" s="287"/>
      <c r="AE5" s="287"/>
      <c r="AF5" s="287"/>
      <c r="AG5" s="287"/>
    </row>
    <row r="6" spans="1:59" s="342" customFormat="1" ht="20.25" customHeight="1">
      <c r="A6" s="503" t="str">
        <f>"Thực hiện năm " &amp;Năm-1</f>
        <v>Thực hiện năm 2020</v>
      </c>
      <c r="B6" s="504"/>
      <c r="C6" s="504"/>
      <c r="D6" s="504"/>
      <c r="E6" s="504"/>
      <c r="F6" s="504"/>
      <c r="G6" s="504"/>
      <c r="H6" s="504"/>
      <c r="I6" s="504"/>
      <c r="J6" s="505"/>
      <c r="K6" s="503" t="str">
        <f>"Ước thực hiện năm " &amp;Năm</f>
        <v>Ước thực hiện năm 2021</v>
      </c>
      <c r="L6" s="504"/>
      <c r="M6" s="504"/>
      <c r="N6" s="504"/>
      <c r="O6" s="504"/>
      <c r="P6" s="504"/>
      <c r="Q6" s="504"/>
      <c r="R6" s="504"/>
      <c r="S6" s="504"/>
      <c r="T6" s="505"/>
      <c r="U6" s="341"/>
      <c r="V6" s="341"/>
      <c r="W6" s="341"/>
      <c r="X6" s="341"/>
      <c r="Y6" s="341"/>
      <c r="Z6" s="341"/>
      <c r="AA6" s="341"/>
      <c r="AB6" s="341"/>
      <c r="AC6" s="341"/>
      <c r="AD6" s="341"/>
      <c r="AE6" s="341"/>
      <c r="AF6" s="341"/>
      <c r="AG6" s="341"/>
    </row>
    <row r="7" spans="1:59" s="289" customFormat="1" ht="45.6" customHeight="1">
      <c r="A7" s="491" t="s">
        <v>394</v>
      </c>
      <c r="B7" s="491" t="s">
        <v>405</v>
      </c>
      <c r="C7" s="493" t="s">
        <v>395</v>
      </c>
      <c r="D7" s="494"/>
      <c r="E7" s="494"/>
      <c r="F7" s="495"/>
      <c r="G7" s="496" t="s">
        <v>396</v>
      </c>
      <c r="H7" s="496"/>
      <c r="I7" s="497"/>
      <c r="J7" s="497"/>
      <c r="K7" s="491" t="s">
        <v>394</v>
      </c>
      <c r="L7" s="491" t="s">
        <v>405</v>
      </c>
      <c r="M7" s="493" t="s">
        <v>395</v>
      </c>
      <c r="N7" s="494"/>
      <c r="O7" s="494"/>
      <c r="P7" s="495"/>
      <c r="Q7" s="496" t="s">
        <v>396</v>
      </c>
      <c r="R7" s="496"/>
      <c r="S7" s="497"/>
      <c r="T7" s="497"/>
      <c r="U7" s="288"/>
      <c r="V7" s="288"/>
      <c r="W7" s="288"/>
      <c r="X7" s="288"/>
      <c r="Y7" s="288"/>
      <c r="Z7" s="288"/>
      <c r="AA7" s="288"/>
      <c r="AB7" s="288"/>
      <c r="AC7" s="288"/>
      <c r="AD7" s="288"/>
      <c r="AE7" s="288"/>
      <c r="AF7" s="288"/>
      <c r="AG7" s="288"/>
    </row>
    <row r="8" spans="1:59" s="289" customFormat="1" ht="138" customHeight="1">
      <c r="A8" s="492"/>
      <c r="B8" s="492"/>
      <c r="C8" s="330" t="s">
        <v>4</v>
      </c>
      <c r="D8" s="330" t="s">
        <v>397</v>
      </c>
      <c r="E8" s="330" t="s">
        <v>398</v>
      </c>
      <c r="F8" s="330" t="s">
        <v>399</v>
      </c>
      <c r="G8" s="331" t="s">
        <v>400</v>
      </c>
      <c r="H8" s="331" t="s">
        <v>401</v>
      </c>
      <c r="I8" s="331" t="s">
        <v>402</v>
      </c>
      <c r="J8" s="331" t="s">
        <v>337</v>
      </c>
      <c r="K8" s="492"/>
      <c r="L8" s="492"/>
      <c r="M8" s="330" t="s">
        <v>4</v>
      </c>
      <c r="N8" s="330" t="s">
        <v>397</v>
      </c>
      <c r="O8" s="330" t="s">
        <v>398</v>
      </c>
      <c r="P8" s="330" t="s">
        <v>399</v>
      </c>
      <c r="Q8" s="331" t="s">
        <v>400</v>
      </c>
      <c r="R8" s="331" t="s">
        <v>401</v>
      </c>
      <c r="S8" s="331" t="s">
        <v>402</v>
      </c>
      <c r="T8" s="331" t="s">
        <v>337</v>
      </c>
      <c r="U8" s="288"/>
      <c r="V8" s="288"/>
      <c r="W8" s="288"/>
      <c r="X8" s="288"/>
      <c r="Y8" s="288"/>
      <c r="Z8" s="288"/>
      <c r="AA8" s="288"/>
      <c r="AB8" s="288"/>
      <c r="AC8" s="288"/>
      <c r="AD8" s="288"/>
      <c r="AE8" s="288"/>
      <c r="AF8" s="288"/>
      <c r="AG8" s="288"/>
    </row>
    <row r="9" spans="1:59" ht="45">
      <c r="A9" s="332">
        <v>1</v>
      </c>
      <c r="B9" s="332">
        <v>2</v>
      </c>
      <c r="C9" s="333" t="s">
        <v>406</v>
      </c>
      <c r="D9" s="333">
        <v>4</v>
      </c>
      <c r="E9" s="333">
        <v>5</v>
      </c>
      <c r="F9" s="333">
        <v>6</v>
      </c>
      <c r="G9" s="333">
        <v>7</v>
      </c>
      <c r="H9" s="333">
        <v>8</v>
      </c>
      <c r="I9" s="333">
        <v>9</v>
      </c>
      <c r="J9" s="333">
        <v>10</v>
      </c>
      <c r="K9" s="333">
        <v>11</v>
      </c>
      <c r="L9" s="333">
        <v>12</v>
      </c>
      <c r="M9" s="334" t="s">
        <v>407</v>
      </c>
      <c r="N9" s="333">
        <v>14</v>
      </c>
      <c r="O9" s="333">
        <v>15</v>
      </c>
      <c r="P9" s="333">
        <v>16</v>
      </c>
      <c r="Q9" s="333">
        <v>17</v>
      </c>
      <c r="R9" s="333">
        <v>18</v>
      </c>
      <c r="S9" s="333">
        <v>19</v>
      </c>
      <c r="T9" s="333">
        <v>20</v>
      </c>
      <c r="U9" s="293"/>
      <c r="V9" s="293"/>
      <c r="W9" s="293"/>
      <c r="X9" s="293"/>
      <c r="Y9" s="293"/>
      <c r="Z9" s="293"/>
      <c r="AA9" s="293"/>
      <c r="AB9" s="293"/>
      <c r="AC9" s="293"/>
      <c r="AD9" s="293"/>
      <c r="AE9" s="293"/>
      <c r="AF9" s="293"/>
      <c r="AG9" s="293"/>
    </row>
    <row r="10" spans="1:59">
      <c r="A10" s="294"/>
      <c r="B10" s="294"/>
      <c r="C10" s="294"/>
      <c r="D10" s="294"/>
      <c r="E10" s="294"/>
      <c r="F10" s="294"/>
      <c r="G10" s="294"/>
      <c r="H10" s="294"/>
      <c r="I10" s="294"/>
      <c r="J10" s="294"/>
      <c r="K10" s="295"/>
      <c r="L10" s="295"/>
      <c r="M10" s="295"/>
      <c r="N10" s="295"/>
      <c r="O10" s="295"/>
      <c r="P10" s="295"/>
      <c r="Q10" s="295"/>
      <c r="R10" s="295"/>
      <c r="S10" s="295"/>
      <c r="T10" s="295"/>
      <c r="U10" s="296"/>
      <c r="V10" s="296"/>
      <c r="W10" s="296"/>
      <c r="X10" s="296"/>
      <c r="Y10" s="296"/>
      <c r="Z10" s="296"/>
      <c r="AA10" s="296"/>
      <c r="AB10" s="296"/>
      <c r="AC10" s="296"/>
      <c r="AD10" s="296"/>
      <c r="AE10" s="296"/>
      <c r="AF10" s="296"/>
      <c r="AG10" s="296"/>
    </row>
    <row r="11" spans="1:59">
      <c r="A11" s="297"/>
      <c r="B11" s="297"/>
      <c r="C11" s="297"/>
      <c r="D11" s="297"/>
      <c r="E11" s="297"/>
      <c r="F11" s="297"/>
      <c r="G11" s="297"/>
      <c r="H11" s="297"/>
      <c r="I11" s="297"/>
      <c r="J11" s="297"/>
      <c r="K11" s="298"/>
      <c r="L11" s="298"/>
      <c r="M11" s="298"/>
      <c r="N11" s="298"/>
      <c r="O11" s="298"/>
      <c r="P11" s="298"/>
      <c r="Q11" s="298"/>
      <c r="R11" s="298"/>
      <c r="S11" s="298"/>
      <c r="T11" s="298"/>
      <c r="U11" s="299"/>
      <c r="V11" s="299"/>
      <c r="W11" s="299"/>
      <c r="X11" s="299"/>
      <c r="Y11" s="299"/>
      <c r="Z11" s="299"/>
      <c r="AA11" s="299"/>
      <c r="AB11" s="299"/>
      <c r="AC11" s="299"/>
      <c r="AD11" s="299"/>
      <c r="AE11" s="299"/>
      <c r="AF11" s="299"/>
      <c r="AG11" s="299"/>
    </row>
    <row r="12" spans="1:59">
      <c r="A12" s="294"/>
      <c r="B12" s="294"/>
      <c r="C12" s="294"/>
      <c r="D12" s="294"/>
      <c r="E12" s="294"/>
      <c r="F12" s="294"/>
      <c r="G12" s="294"/>
      <c r="H12" s="294"/>
      <c r="I12" s="294"/>
      <c r="J12" s="294"/>
      <c r="K12" s="295"/>
      <c r="L12" s="295"/>
      <c r="M12" s="295"/>
      <c r="N12" s="295"/>
      <c r="O12" s="295"/>
      <c r="P12" s="295"/>
      <c r="Q12" s="295"/>
      <c r="R12" s="295"/>
      <c r="S12" s="295"/>
      <c r="T12" s="295"/>
      <c r="U12" s="296"/>
      <c r="V12" s="296"/>
      <c r="W12" s="296"/>
      <c r="X12" s="296"/>
      <c r="Y12" s="296"/>
      <c r="Z12" s="296"/>
      <c r="AA12" s="296"/>
      <c r="AB12" s="296"/>
      <c r="AC12" s="296"/>
      <c r="AD12" s="296"/>
      <c r="AE12" s="296"/>
      <c r="AF12" s="296"/>
      <c r="AG12" s="296"/>
    </row>
    <row r="13" spans="1:59">
      <c r="A13" s="300"/>
      <c r="B13" s="300"/>
      <c r="C13" s="300"/>
      <c r="D13" s="300"/>
      <c r="E13" s="300"/>
      <c r="F13" s="300"/>
      <c r="G13" s="300"/>
      <c r="H13" s="300"/>
      <c r="I13" s="300"/>
      <c r="J13" s="300"/>
      <c r="K13" s="301"/>
      <c r="L13" s="301"/>
      <c r="M13" s="301"/>
      <c r="N13" s="301"/>
      <c r="O13" s="301"/>
      <c r="P13" s="301"/>
      <c r="Q13" s="301"/>
      <c r="R13" s="301"/>
      <c r="S13" s="301"/>
      <c r="T13" s="301"/>
      <c r="U13" s="296"/>
      <c r="V13" s="296"/>
      <c r="W13" s="296"/>
      <c r="X13" s="296"/>
      <c r="Y13" s="296"/>
      <c r="Z13" s="296"/>
      <c r="AA13" s="296"/>
      <c r="AB13" s="296"/>
      <c r="AC13" s="296"/>
      <c r="AD13" s="296"/>
      <c r="AE13" s="296"/>
      <c r="AF13" s="296"/>
      <c r="AG13" s="296"/>
    </row>
    <row r="14" spans="1:59" ht="18.75">
      <c r="A14" s="287"/>
      <c r="B14" s="287"/>
      <c r="C14" s="287"/>
      <c r="D14" s="287"/>
      <c r="E14" s="287"/>
      <c r="F14" s="287"/>
      <c r="G14" s="287"/>
      <c r="H14" s="287"/>
      <c r="I14" s="287"/>
      <c r="J14" s="287"/>
      <c r="K14" s="287"/>
      <c r="L14" s="287"/>
      <c r="M14" s="287"/>
      <c r="N14" s="287"/>
      <c r="O14" s="302"/>
      <c r="P14" s="500" t="str">
        <f>"..., ngày ... tháng ... năm "&amp;Năm</f>
        <v>..., ngày ... tháng ... năm 2021</v>
      </c>
      <c r="Q14" s="500"/>
      <c r="R14" s="500"/>
      <c r="S14" s="500"/>
      <c r="T14" s="500"/>
      <c r="U14" s="287"/>
      <c r="V14" s="287"/>
      <c r="W14" s="287"/>
      <c r="X14" s="287"/>
      <c r="Y14" s="287"/>
      <c r="Z14" s="287"/>
      <c r="AA14" s="287"/>
      <c r="AB14" s="287"/>
      <c r="AC14" s="287"/>
      <c r="AD14" s="287"/>
      <c r="AE14" s="287"/>
      <c r="AF14" s="287"/>
      <c r="AG14" s="287"/>
    </row>
    <row r="15" spans="1:59" ht="18.75">
      <c r="A15" s="287"/>
      <c r="B15" s="287"/>
      <c r="C15" s="287"/>
      <c r="D15" s="287"/>
      <c r="E15" s="287"/>
      <c r="F15" s="287"/>
      <c r="G15" s="287"/>
      <c r="H15" s="287"/>
      <c r="I15" s="287"/>
      <c r="J15" s="287"/>
      <c r="K15" s="287"/>
      <c r="L15" s="287"/>
      <c r="M15" s="287"/>
      <c r="N15" s="287"/>
      <c r="O15" s="303"/>
      <c r="P15" s="499" t="s">
        <v>49</v>
      </c>
      <c r="Q15" s="499"/>
      <c r="R15" s="499"/>
      <c r="S15" s="499"/>
      <c r="T15" s="499"/>
      <c r="U15" s="287"/>
      <c r="V15" s="287"/>
      <c r="W15" s="287"/>
      <c r="X15" s="287"/>
      <c r="Y15" s="287"/>
      <c r="Z15" s="287"/>
      <c r="AA15" s="287"/>
      <c r="AB15" s="287"/>
      <c r="AC15" s="287"/>
      <c r="AD15" s="287"/>
      <c r="AE15" s="287"/>
      <c r="AF15" s="287"/>
      <c r="AG15" s="287"/>
    </row>
    <row r="16" spans="1:59" ht="18.75">
      <c r="A16" s="287"/>
      <c r="B16" s="287"/>
      <c r="C16" s="287"/>
      <c r="D16" s="287"/>
      <c r="E16" s="287"/>
      <c r="F16" s="287"/>
      <c r="G16" s="287"/>
      <c r="H16" s="287"/>
      <c r="I16" s="287"/>
      <c r="J16" s="287"/>
      <c r="K16" s="287"/>
      <c r="L16" s="287"/>
      <c r="M16" s="287"/>
      <c r="N16" s="287"/>
      <c r="O16" s="304"/>
      <c r="P16" s="490" t="s">
        <v>297</v>
      </c>
      <c r="Q16" s="490"/>
      <c r="R16" s="490"/>
      <c r="S16" s="490"/>
      <c r="T16" s="490"/>
      <c r="U16" s="287"/>
      <c r="V16" s="287"/>
      <c r="W16" s="287"/>
      <c r="X16" s="287"/>
      <c r="Y16" s="287"/>
      <c r="Z16" s="287"/>
      <c r="AA16" s="287"/>
      <c r="AB16" s="287"/>
      <c r="AC16" s="287"/>
      <c r="AD16" s="287"/>
      <c r="AE16" s="287"/>
      <c r="AF16" s="287"/>
      <c r="AG16" s="287"/>
    </row>
  </sheetData>
  <mergeCells count="16">
    <mergeCell ref="P16:T16"/>
    <mergeCell ref="L7:L8"/>
    <mergeCell ref="M7:P7"/>
    <mergeCell ref="Q7:T7"/>
    <mergeCell ref="Q1:T1"/>
    <mergeCell ref="P15:T15"/>
    <mergeCell ref="P14:T14"/>
    <mergeCell ref="Q5:T5"/>
    <mergeCell ref="A4:T4"/>
    <mergeCell ref="A6:J6"/>
    <mergeCell ref="K6:T6"/>
    <mergeCell ref="A7:A8"/>
    <mergeCell ref="B7:B8"/>
    <mergeCell ref="C7:F7"/>
    <mergeCell ref="G7:J7"/>
    <mergeCell ref="K7:K8"/>
  </mergeCells>
  <pageMargins left="0.31496062992125984" right="0.11811023622047245" top="0.55118110236220474" bottom="0.55118110236220474" header="0.31496062992125984" footer="0.31496062992125984"/>
  <pageSetup paperSize="9" firstPageNumber="12" orientation="landscape" useFirstPageNumber="1"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16</vt:i4>
      </vt:variant>
    </vt:vector>
  </HeadingPairs>
  <TitlesOfParts>
    <vt:vector size="43" baseType="lpstr">
      <vt:lpstr>Seting</vt:lpstr>
      <vt:lpstr>Bieu1_SK</vt:lpstr>
      <vt:lpstr>Bieu2_SK</vt:lpstr>
      <vt:lpstr>Biểu 3_SK</vt:lpstr>
      <vt:lpstr>Biểu 4_SK</vt:lpstr>
      <vt:lpstr>Biểu 5_SK</vt:lpstr>
      <vt:lpstr>Bieu 6_SK</vt:lpstr>
      <vt:lpstr>Biểu 7_SK</vt:lpstr>
      <vt:lpstr>Biểu 8_SK</vt:lpstr>
      <vt:lpstr>Bieu 9_KH (DonVi)</vt:lpstr>
      <vt:lpstr>Bieu 10_KH (Ch trinh)</vt:lpstr>
      <vt:lpstr>Bieu 11_KH </vt:lpstr>
      <vt:lpstr>Bieu 12_KH</vt:lpstr>
      <vt:lpstr>Bieu 13_KH</vt:lpstr>
      <vt:lpstr>Bieu14_KH</vt:lpstr>
      <vt:lpstr>Bieu15_KH</vt:lpstr>
      <vt:lpstr>Bieu16_KH </vt:lpstr>
      <vt:lpstr>Biểu 17_KH</vt:lpstr>
      <vt:lpstr>Biểu 18_KH</vt:lpstr>
      <vt:lpstr>Biểu 19_KH</vt:lpstr>
      <vt:lpstr>Biểu 20_KH</vt:lpstr>
      <vt:lpstr>Biểu 21_KH</vt:lpstr>
      <vt:lpstr>Bieu22_KH</vt:lpstr>
      <vt:lpstr>Bieu 23_KH</vt:lpstr>
      <vt:lpstr>Bieu24_KH</vt:lpstr>
      <vt:lpstr>Bieu25_KH</vt:lpstr>
      <vt:lpstr>Sheet1</vt:lpstr>
      <vt:lpstr>CV</vt:lpstr>
      <vt:lpstr>CVcuaBKHCN</vt:lpstr>
      <vt:lpstr>Năm</vt:lpstr>
      <vt:lpstr>NămKH</vt:lpstr>
      <vt:lpstr>'Biểu 21_KH'!Print_Area</vt:lpstr>
      <vt:lpstr>'Biểu 5_SK'!Print_Area</vt:lpstr>
      <vt:lpstr>Bieu15_KH!Print_Area</vt:lpstr>
      <vt:lpstr>'Bieu16_KH '!Print_Area</vt:lpstr>
      <vt:lpstr>'Bieu 10_KH (Ch trinh)'!Print_Titles</vt:lpstr>
      <vt:lpstr>'Bieu 11_KH '!Print_Titles</vt:lpstr>
      <vt:lpstr>'Bieu 12_KH'!Print_Titles</vt:lpstr>
      <vt:lpstr>'Bieu 13_KH'!Print_Titles</vt:lpstr>
      <vt:lpstr>'Bieu 6_SK'!Print_Titles</vt:lpstr>
      <vt:lpstr>'Bieu 9_KH (DonVi)'!Print_Titles</vt:lpstr>
      <vt:lpstr>Bieu14_KH!Print_Titles</vt:lpstr>
      <vt:lpstr>Bieu2_SK!Print_Titles</vt:lpstr>
    </vt:vector>
  </TitlesOfParts>
  <Company>VAST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NgocjLong Tran</dc:creator>
  <cp:lastModifiedBy>Oanh</cp:lastModifiedBy>
  <cp:lastPrinted>2021-03-01T04:07:48Z</cp:lastPrinted>
  <dcterms:created xsi:type="dcterms:W3CDTF">2015-03-12T09:42:47Z</dcterms:created>
  <dcterms:modified xsi:type="dcterms:W3CDTF">2021-03-04T03:18:18Z</dcterms:modified>
</cp:coreProperties>
</file>